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30" windowWidth="9150" windowHeight="4440" activeTab="0"/>
  </bookViews>
  <sheets>
    <sheet name="segédlet" sheetId="1" r:id="rId1"/>
    <sheet name="infláció" sheetId="2" r:id="rId2"/>
    <sheet name="kockázatos anyagok" sheetId="3" state="hidden" r:id="rId3"/>
  </sheets>
  <definedNames>
    <definedName name="_xlnm.Print_Area" localSheetId="0">'segédlet'!$A$1:$D$23</definedName>
  </definedNames>
  <calcPr fullCalcOnLoad="1"/>
</workbook>
</file>

<file path=xl/comments3.xml><?xml version="1.0" encoding="utf-8"?>
<comments xmlns="http://schemas.openxmlformats.org/spreadsheetml/2006/main">
  <authors>
    <author>vif</author>
  </authors>
  <commentList>
    <comment ref="M150" authorId="0">
      <text>
        <r>
          <rPr>
            <b/>
            <sz val="8"/>
            <rFont val="Tahoma"/>
            <family val="0"/>
          </rPr>
          <t>vif:</t>
        </r>
        <r>
          <rPr>
            <sz val="8"/>
            <rFont val="Tahoma"/>
            <family val="0"/>
          </rPr>
          <t xml:space="preserve">
pg /l (TEQ-ban)</t>
        </r>
      </text>
    </comment>
    <comment ref="K150" authorId="0">
      <text>
        <r>
          <rPr>
            <b/>
            <sz val="8"/>
            <rFont val="Tahoma"/>
            <family val="0"/>
          </rPr>
          <t>vif:</t>
        </r>
        <r>
          <rPr>
            <sz val="8"/>
            <rFont val="Tahoma"/>
            <family val="0"/>
          </rPr>
          <t xml:space="preserve">
ng/kg (TEQ-ban)</t>
        </r>
      </text>
    </comment>
    <comment ref="G150" authorId="0">
      <text>
        <r>
          <rPr>
            <b/>
            <sz val="8"/>
            <rFont val="Tahoma"/>
            <family val="0"/>
          </rPr>
          <t>vif:</t>
        </r>
        <r>
          <rPr>
            <sz val="8"/>
            <rFont val="Tahoma"/>
            <family val="0"/>
          </rPr>
          <t xml:space="preserve">
ng/kg (TEQ-ban)</t>
        </r>
      </text>
    </comment>
    <comment ref="H150" authorId="0">
      <text>
        <r>
          <rPr>
            <b/>
            <sz val="8"/>
            <rFont val="Tahoma"/>
            <family val="0"/>
          </rPr>
          <t>vif:</t>
        </r>
        <r>
          <rPr>
            <sz val="8"/>
            <rFont val="Tahoma"/>
            <family val="0"/>
          </rPr>
          <t xml:space="preserve">
ng/kg (TEQ-ban)</t>
        </r>
      </text>
    </comment>
    <comment ref="I150" authorId="0">
      <text>
        <r>
          <rPr>
            <b/>
            <sz val="8"/>
            <rFont val="Tahoma"/>
            <family val="0"/>
          </rPr>
          <t>vif:</t>
        </r>
        <r>
          <rPr>
            <sz val="8"/>
            <rFont val="Tahoma"/>
            <family val="0"/>
          </rPr>
          <t xml:space="preserve">
ng/kg (TEQ-ban)</t>
        </r>
      </text>
    </comment>
    <comment ref="J150" authorId="0">
      <text>
        <r>
          <rPr>
            <b/>
            <sz val="8"/>
            <rFont val="Tahoma"/>
            <family val="0"/>
          </rPr>
          <t>vif:</t>
        </r>
        <r>
          <rPr>
            <sz val="8"/>
            <rFont val="Tahoma"/>
            <family val="0"/>
          </rPr>
          <t xml:space="preserve">
ng/kg (TEQ-ban)</t>
        </r>
      </text>
    </comment>
  </commentList>
</comments>
</file>

<file path=xl/sharedStrings.xml><?xml version="1.0" encoding="utf-8"?>
<sst xmlns="http://schemas.openxmlformats.org/spreadsheetml/2006/main" count="2280" uniqueCount="502">
  <si>
    <t>KAJ Környezetvédelmi Anyagazonosító Jel</t>
  </si>
  <si>
    <t>CAS szám</t>
  </si>
  <si>
    <t>Megnevezés</t>
  </si>
  <si>
    <t>Ki</t>
  </si>
  <si>
    <t>7440-47-3</t>
  </si>
  <si>
    <t>K2</t>
  </si>
  <si>
    <t>K1</t>
  </si>
  <si>
    <t>7440-48-4</t>
  </si>
  <si>
    <t>7440-02-0</t>
  </si>
  <si>
    <t>7440-50-8</t>
  </si>
  <si>
    <t>7440-66-6</t>
  </si>
  <si>
    <t>7440-38-2</t>
  </si>
  <si>
    <t>7439-98-7</t>
  </si>
  <si>
    <t>7782-49-2</t>
  </si>
  <si>
    <t>7440-43-9</t>
  </si>
  <si>
    <t>7440-31-5</t>
  </si>
  <si>
    <t>7440-39-3</t>
  </si>
  <si>
    <t>7439-97-8</t>
  </si>
  <si>
    <t>7439-92-1</t>
  </si>
  <si>
    <t>7440-42-8</t>
  </si>
  <si>
    <t>7440-22-4</t>
  </si>
  <si>
    <t>7440-36-0</t>
  </si>
  <si>
    <t>7440-32-6</t>
  </si>
  <si>
    <t>7440-41-7</t>
  </si>
  <si>
    <t>7440-61-7</t>
  </si>
  <si>
    <t>7440-62-2</t>
  </si>
  <si>
    <t>7440-28-0</t>
  </si>
  <si>
    <t>13494-80-9</t>
  </si>
  <si>
    <t>22541-49-7</t>
  </si>
  <si>
    <t>16984-48-8</t>
  </si>
  <si>
    <t>71-43-2</t>
  </si>
  <si>
    <t>108-88-3</t>
  </si>
  <si>
    <t>100-41-4</t>
  </si>
  <si>
    <t>1330-20-7</t>
  </si>
  <si>
    <t>98-82-8</t>
  </si>
  <si>
    <t>103-65-1</t>
  </si>
  <si>
    <t>108-67-8</t>
  </si>
  <si>
    <t>95-63-6</t>
  </si>
  <si>
    <t>135-98-8</t>
  </si>
  <si>
    <t>526-73-8</t>
  </si>
  <si>
    <t>99-87-6</t>
  </si>
  <si>
    <t>141-93-5</t>
  </si>
  <si>
    <t>105-05-5</t>
  </si>
  <si>
    <t>104-51-8</t>
  </si>
  <si>
    <t>99-62-7</t>
  </si>
  <si>
    <t>102-25-0</t>
  </si>
  <si>
    <t>611-14-3</t>
  </si>
  <si>
    <t>620-14-4</t>
  </si>
  <si>
    <t>622-96-8</t>
  </si>
  <si>
    <t>Egyéb alkilbenzolok (összes)</t>
  </si>
  <si>
    <t>i-Propil-benzol</t>
  </si>
  <si>
    <t>n-Propil-benzol</t>
  </si>
  <si>
    <t>1,3,5-Trimetil-benzol</t>
  </si>
  <si>
    <t>terc.Butil-benzol</t>
  </si>
  <si>
    <t>1,2,4-Trimetil-benzol</t>
  </si>
  <si>
    <t>sec.Butil-benzol</t>
  </si>
  <si>
    <t>1,2,3-Trimetil-benzol</t>
  </si>
  <si>
    <t>i-Propil-toluol</t>
  </si>
  <si>
    <t>m-Dietil-benzol</t>
  </si>
  <si>
    <t>p-Dietil-benzol</t>
  </si>
  <si>
    <t>n-Butil-benzol</t>
  </si>
  <si>
    <t>1,3-Diizopropil-benzol</t>
  </si>
  <si>
    <t>1,3,5-Trietil-benzol</t>
  </si>
  <si>
    <t>1,2-Metil-etil-benzol</t>
  </si>
  <si>
    <t>1,3-Metil-etil-benzol</t>
  </si>
  <si>
    <t>108-95-2</t>
  </si>
  <si>
    <t>1319-77-3</t>
  </si>
  <si>
    <t>120-80-9</t>
  </si>
  <si>
    <t>108-46-3</t>
  </si>
  <si>
    <t>91-20-3</t>
  </si>
  <si>
    <t>208-96-8</t>
  </si>
  <si>
    <t>83-32-9</t>
  </si>
  <si>
    <t>86-73-7</t>
  </si>
  <si>
    <t>120-12-7</t>
  </si>
  <si>
    <t>206-44-0</t>
  </si>
  <si>
    <t>129-00-0</t>
  </si>
  <si>
    <t>56-55-3</t>
  </si>
  <si>
    <t>218-01-9</t>
  </si>
  <si>
    <t>205-99-2</t>
  </si>
  <si>
    <t>207-08-9</t>
  </si>
  <si>
    <t>192-97-2</t>
  </si>
  <si>
    <t>50-32-8</t>
  </si>
  <si>
    <t>193-39-5</t>
  </si>
  <si>
    <t>53-70-3</t>
  </si>
  <si>
    <t>191-24-2</t>
  </si>
  <si>
    <t>108-90-7</t>
  </si>
  <si>
    <t>95-50-1</t>
  </si>
  <si>
    <t>541-73-1</t>
  </si>
  <si>
    <t>106-46-7</t>
  </si>
  <si>
    <t>1,2-DCB</t>
  </si>
  <si>
    <t>1,3-DCB</t>
  </si>
  <si>
    <t>1,4-DCB</t>
  </si>
  <si>
    <t>120-82-1</t>
  </si>
  <si>
    <t>87-61-6</t>
  </si>
  <si>
    <t>108-70-3</t>
  </si>
  <si>
    <t>634-66-2</t>
  </si>
  <si>
    <t xml:space="preserve">95-94-3 </t>
  </si>
  <si>
    <t xml:space="preserve">1,2,3,4 Tetraklór-benzol </t>
  </si>
  <si>
    <t xml:space="preserve">1,2,3,5 Tetraklór-benzol </t>
  </si>
  <si>
    <t xml:space="preserve">608-93-5 </t>
  </si>
  <si>
    <t xml:space="preserve">118-74-1 </t>
  </si>
  <si>
    <t>90-13-1</t>
  </si>
  <si>
    <t>108-86-1</t>
  </si>
  <si>
    <t>75-35-4</t>
  </si>
  <si>
    <t>540-59-0</t>
  </si>
  <si>
    <t>1,1-Diklór-etilén</t>
  </si>
  <si>
    <t>1,2-Diklór-etilén</t>
  </si>
  <si>
    <t>76-13-1</t>
  </si>
  <si>
    <t>75-34-3</t>
  </si>
  <si>
    <t>107-06-2</t>
  </si>
  <si>
    <t>1,1-Diklór-etán</t>
  </si>
  <si>
    <t>1,2-Diklór-etán</t>
  </si>
  <si>
    <t>67-66-3</t>
  </si>
  <si>
    <t>107-07-3</t>
  </si>
  <si>
    <t>56-23-5</t>
  </si>
  <si>
    <t>78-87-5</t>
  </si>
  <si>
    <t>78-88-6</t>
  </si>
  <si>
    <t>75-27-4</t>
  </si>
  <si>
    <t xml:space="preserve">106-89-8 </t>
  </si>
  <si>
    <t xml:space="preserve">110-75-8 </t>
  </si>
  <si>
    <t>542-75-6</t>
  </si>
  <si>
    <t>1061-01-5</t>
  </si>
  <si>
    <t>10061-02-6</t>
  </si>
  <si>
    <t>1,3-Diklór-propilén</t>
  </si>
  <si>
    <t>cisz-1,3-Diklór-propilén</t>
  </si>
  <si>
    <t>79-00-5</t>
  </si>
  <si>
    <t>124-48-1</t>
  </si>
  <si>
    <t>106-93-4</t>
  </si>
  <si>
    <t>127-18-4</t>
  </si>
  <si>
    <t>79-34-5</t>
  </si>
  <si>
    <t>75-09-2</t>
  </si>
  <si>
    <t>4</t>
  </si>
  <si>
    <t>5</t>
  </si>
  <si>
    <t>75-01-4</t>
  </si>
  <si>
    <t>95-57-8</t>
  </si>
  <si>
    <t>108-43-0</t>
  </si>
  <si>
    <t>106-48-9</t>
  </si>
  <si>
    <t>2-MCP</t>
  </si>
  <si>
    <t>3-MCP</t>
  </si>
  <si>
    <t>4-MCP</t>
  </si>
  <si>
    <t>120-83-2</t>
  </si>
  <si>
    <t>576-24-9</t>
  </si>
  <si>
    <t>583-78-8</t>
  </si>
  <si>
    <t>87-65-0</t>
  </si>
  <si>
    <t>2,4-DCP</t>
  </si>
  <si>
    <t>2,3-DCP</t>
  </si>
  <si>
    <t>2,5-DCP</t>
  </si>
  <si>
    <t>2,6-DCP</t>
  </si>
  <si>
    <t>933-78-8</t>
  </si>
  <si>
    <t>933-75-5</t>
  </si>
  <si>
    <t>95-95-4</t>
  </si>
  <si>
    <t>609-19-8</t>
  </si>
  <si>
    <t>2,3,5-TCP</t>
  </si>
  <si>
    <t>2,3,6-TCP</t>
  </si>
  <si>
    <t>2,4,5-TCP</t>
  </si>
  <si>
    <t>2,4,6-TCP</t>
  </si>
  <si>
    <t>3,4,5-TCP</t>
  </si>
  <si>
    <t>3,4,6-TCP</t>
  </si>
  <si>
    <t>58-90-2</t>
  </si>
  <si>
    <t>935-95-5</t>
  </si>
  <si>
    <t>4901-51-3</t>
  </si>
  <si>
    <t>2,3,4,6-TeCP</t>
  </si>
  <si>
    <t>2,3,5,6-TeCP</t>
  </si>
  <si>
    <t>2,3,4,5-TeCP</t>
  </si>
  <si>
    <t>87-86-5</t>
  </si>
  <si>
    <t>1336-36-3</t>
  </si>
  <si>
    <t>50-29-3</t>
  </si>
  <si>
    <t>6088-51-3</t>
  </si>
  <si>
    <t>53-19-0</t>
  </si>
  <si>
    <t>72-54-8</t>
  </si>
  <si>
    <t>o,p’-DDD</t>
  </si>
  <si>
    <t>p,p’-DDD</t>
  </si>
  <si>
    <t>72-55-9</t>
  </si>
  <si>
    <t>309-00-2</t>
  </si>
  <si>
    <t>57-74-9</t>
  </si>
  <si>
    <t>60-57-1</t>
  </si>
  <si>
    <t>72-20-8</t>
  </si>
  <si>
    <t>319-84-6</t>
  </si>
  <si>
    <t>319-85-7</t>
  </si>
  <si>
    <t>319-86-8</t>
  </si>
  <si>
    <t>58-89-9</t>
  </si>
  <si>
    <t>608-73-1</t>
  </si>
  <si>
    <t>290-87-9</t>
  </si>
  <si>
    <t>67-56-1</t>
  </si>
  <si>
    <t>67-63-0</t>
  </si>
  <si>
    <t>110-86-1</t>
  </si>
  <si>
    <t>109-99-9</t>
  </si>
  <si>
    <t>110-01-0</t>
  </si>
  <si>
    <t>7723-14-0</t>
  </si>
  <si>
    <r>
      <t>Diklór-etilének</t>
    </r>
    <r>
      <rPr>
        <sz val="10"/>
        <rFont val="Times New Roman"/>
        <family val="1"/>
      </rPr>
      <t xml:space="preserve"> </t>
    </r>
  </si>
  <si>
    <t>1</t>
  </si>
  <si>
    <t>2</t>
  </si>
  <si>
    <t>A</t>
  </si>
  <si>
    <t>B</t>
  </si>
  <si>
    <t>C1</t>
  </si>
  <si>
    <t>C2</t>
  </si>
  <si>
    <t>C3</t>
  </si>
  <si>
    <t>30</t>
  </si>
  <si>
    <t>75</t>
  </si>
  <si>
    <t>150</t>
  </si>
  <si>
    <t>400</t>
  </si>
  <si>
    <t>800</t>
  </si>
  <si>
    <t xml:space="preserve">  </t>
  </si>
  <si>
    <t>0</t>
  </si>
  <si>
    <t>2,5</t>
  </si>
  <si>
    <t>10</t>
  </si>
  <si>
    <t>15</t>
  </si>
  <si>
    <t>100</t>
  </si>
  <si>
    <t>200</t>
  </si>
  <si>
    <t>300</t>
  </si>
  <si>
    <t>25</t>
  </si>
  <si>
    <t>40</t>
  </si>
  <si>
    <t>250</t>
  </si>
  <si>
    <t>500</t>
  </si>
  <si>
    <t>1000</t>
  </si>
  <si>
    <t>2000</t>
  </si>
  <si>
    <t>20</t>
  </si>
  <si>
    <t>60</t>
  </si>
  <si>
    <t>0,8</t>
  </si>
  <si>
    <t>3</t>
  </si>
  <si>
    <t>7</t>
  </si>
  <si>
    <t>50</t>
  </si>
  <si>
    <t>0,5</t>
  </si>
  <si>
    <t>700</t>
  </si>
  <si>
    <t>0,15</t>
  </si>
  <si>
    <t>600</t>
  </si>
  <si>
    <t>0,3</t>
  </si>
  <si>
    <t/>
  </si>
  <si>
    <t>0,2</t>
  </si>
  <si>
    <t>650</t>
  </si>
  <si>
    <t>3000</t>
  </si>
  <si>
    <t>5000</t>
  </si>
  <si>
    <t>0,1</t>
  </si>
  <si>
    <t>0,05</t>
  </si>
  <si>
    <t xml:space="preserve"> </t>
  </si>
  <si>
    <t>12</t>
  </si>
  <si>
    <t>35</t>
  </si>
  <si>
    <t>0,03</t>
  </si>
  <si>
    <t>0,04</t>
  </si>
  <si>
    <t>0,02</t>
  </si>
  <si>
    <t>0,01</t>
  </si>
  <si>
    <t>0,025</t>
  </si>
  <si>
    <t>0,002</t>
  </si>
  <si>
    <t>0,001</t>
  </si>
  <si>
    <t xml:space="preserve">  88-06-2</t>
  </si>
  <si>
    <t>0,003</t>
  </si>
  <si>
    <t>6</t>
  </si>
  <si>
    <t>65</t>
  </si>
  <si>
    <t>0,4</t>
  </si>
  <si>
    <t>8</t>
  </si>
  <si>
    <t>1500</t>
  </si>
  <si>
    <t>1,5</t>
  </si>
  <si>
    <t>750</t>
  </si>
  <si>
    <t>80</t>
  </si>
  <si>
    <t>4000</t>
  </si>
  <si>
    <t>200000</t>
  </si>
  <si>
    <t>250000</t>
  </si>
  <si>
    <t>500000</t>
  </si>
  <si>
    <t>700000</t>
  </si>
  <si>
    <t>1000000</t>
  </si>
  <si>
    <t>10000</t>
  </si>
  <si>
    <t>25000</t>
  </si>
  <si>
    <t>80000</t>
  </si>
  <si>
    <t>120000</t>
  </si>
  <si>
    <t xml:space="preserve"> 0 05</t>
  </si>
  <si>
    <t>1300</t>
  </si>
  <si>
    <t>70</t>
  </si>
  <si>
    <t>0,005</t>
  </si>
  <si>
    <t>180</t>
  </si>
  <si>
    <t xml:space="preserve"> Összes klórozott alifás szénhidrogén</t>
  </si>
  <si>
    <t>0,7</t>
  </si>
  <si>
    <t>120</t>
  </si>
  <si>
    <t>0,0005</t>
  </si>
  <si>
    <t>20000</t>
  </si>
  <si>
    <t>0,75</t>
  </si>
  <si>
    <t xml:space="preserve"> pH&gt;7</t>
  </si>
  <si>
    <t>9</t>
  </si>
  <si>
    <t>9,3</t>
  </si>
  <si>
    <t>9,6</t>
  </si>
  <si>
    <t xml:space="preserve"> pH&lt;7</t>
  </si>
  <si>
    <t>6,5</t>
  </si>
  <si>
    <t>5,5</t>
  </si>
  <si>
    <t>98-06-6</t>
  </si>
  <si>
    <t>85-01-8</t>
  </si>
  <si>
    <t>79-01-4</t>
  </si>
  <si>
    <t>földtani közeg (mg/kg)</t>
  </si>
  <si>
    <t>felszín alatti víz (mikrogramm/liter)</t>
  </si>
  <si>
    <t>A tényfeltárás során felmerülő költségek adatai</t>
  </si>
  <si>
    <t>5.1.</t>
  </si>
  <si>
    <t>A tényfeltárás előtti költségek adatai</t>
  </si>
  <si>
    <t>5.1.1</t>
  </si>
  <si>
    <t>A tényfeltárás előtti költségek összege (ezer Ft)</t>
  </si>
  <si>
    <t>5.1.2</t>
  </si>
  <si>
    <t>A tényfeltárás előtti költségek melyik évi árszinten szerepelnek</t>
  </si>
  <si>
    <t>5.2</t>
  </si>
  <si>
    <t>A tényfeltárási költségek adatai</t>
  </si>
  <si>
    <t>5.2.1</t>
  </si>
  <si>
    <t>A tényfeltárás összes költsége (ezer Ft)</t>
  </si>
  <si>
    <t>5.2.2</t>
  </si>
  <si>
    <t xml:space="preserve">A tényfeltárási költségek melyik évi árszinten szerepelnek </t>
  </si>
  <si>
    <t>5.2.3</t>
  </si>
  <si>
    <t>A tényfeltárási szakasz időtartama (hó)</t>
  </si>
  <si>
    <t>5.3</t>
  </si>
  <si>
    <t>A műszaki beavatkozási költségek adatai</t>
  </si>
  <si>
    <t>5.3.1</t>
  </si>
  <si>
    <t>A műszaki beavatkozási költségek becslésének éve</t>
  </si>
  <si>
    <t>5.3.2</t>
  </si>
  <si>
    <t>A műszaki beavatkozás összes költsége (ezer Ft)</t>
  </si>
  <si>
    <t>5.3.3</t>
  </si>
  <si>
    <t xml:space="preserve">A műszaki beavatkozási költségek melyik évi árszinten szerepelnek </t>
  </si>
  <si>
    <t>5.3.4</t>
  </si>
  <si>
    <t>A műszaki beavatkozási szakasz időtartama (hó)</t>
  </si>
  <si>
    <t>5.4</t>
  </si>
  <si>
    <t>Az utóellenőrzési költségek adatai</t>
  </si>
  <si>
    <t>5.4.1</t>
  </si>
  <si>
    <t>Az utóellenőrzési költségek becslésének éve</t>
  </si>
  <si>
    <t>5.4.2</t>
  </si>
  <si>
    <t>Az utóellenőrzés összes költsége (ezer Ft)</t>
  </si>
  <si>
    <t>5.4.3</t>
  </si>
  <si>
    <t xml:space="preserve">Az utóellenőrzési költségek melyik évi árszinten szerepelnek </t>
  </si>
  <si>
    <t>5.4.4</t>
  </si>
  <si>
    <t>Az utóellenőrzési szakasz időtartama (hó)</t>
  </si>
  <si>
    <t>Év</t>
  </si>
  <si>
    <t>melyik évi árszinten</t>
  </si>
  <si>
    <t>Az összes költség melyik árszinten szerepeljen?</t>
  </si>
  <si>
    <t>termelői árindex</t>
  </si>
  <si>
    <t>Króm VI.</t>
  </si>
  <si>
    <t>Kobalt</t>
  </si>
  <si>
    <t>Nikkel</t>
  </si>
  <si>
    <t>Réz</t>
  </si>
  <si>
    <t>Arzén</t>
  </si>
  <si>
    <t>Molibdén</t>
  </si>
  <si>
    <t>Kadmium</t>
  </si>
  <si>
    <t>Ón</t>
  </si>
  <si>
    <t>Bárium</t>
  </si>
  <si>
    <t>Higany</t>
  </si>
  <si>
    <t>Ólom</t>
  </si>
  <si>
    <t>Antimon</t>
  </si>
  <si>
    <t>Berillium</t>
  </si>
  <si>
    <t>Mangán</t>
  </si>
  <si>
    <t>Szelén</t>
  </si>
  <si>
    <t>Vanádium</t>
  </si>
  <si>
    <t>Tallium</t>
  </si>
  <si>
    <t>Tórium</t>
  </si>
  <si>
    <t>Aluminium</t>
  </si>
  <si>
    <t>Vas</t>
  </si>
  <si>
    <t>Ezüst</t>
  </si>
  <si>
    <t>Titán</t>
  </si>
  <si>
    <t>Urán</t>
  </si>
  <si>
    <t>Lítium</t>
  </si>
  <si>
    <t>Kálium</t>
  </si>
  <si>
    <t>Nátrium</t>
  </si>
  <si>
    <t>Magnézium</t>
  </si>
  <si>
    <t>Kalcium</t>
  </si>
  <si>
    <t>Cianid 4,5 pH</t>
  </si>
  <si>
    <t>Cianid összes</t>
  </si>
  <si>
    <t>Tiocianátok</t>
  </si>
  <si>
    <t>Fluorid</t>
  </si>
  <si>
    <t>Szulfát</t>
  </si>
  <si>
    <t>Nitrát</t>
  </si>
  <si>
    <t>Ammónium</t>
  </si>
  <si>
    <t>Klorid</t>
  </si>
  <si>
    <t>Szulfid</t>
  </si>
  <si>
    <t>Nitrit</t>
  </si>
  <si>
    <t>Benzol</t>
  </si>
  <si>
    <t>Toluol</t>
  </si>
  <si>
    <t>Etil-benzol</t>
  </si>
  <si>
    <t>Xilolok</t>
  </si>
  <si>
    <t>Fenolok</t>
  </si>
  <si>
    <t>Fenol</t>
  </si>
  <si>
    <t>Krezol</t>
  </si>
  <si>
    <t>Rezorcin</t>
  </si>
  <si>
    <t>Egyéb fenolok</t>
  </si>
  <si>
    <t>Policiklikus aromás szénhidrogének (PAH)</t>
  </si>
  <si>
    <t>1-metil-naftalin</t>
  </si>
  <si>
    <t>Acenaftén</t>
  </si>
  <si>
    <t>Fluorén</t>
  </si>
  <si>
    <t>Fenantrén</t>
  </si>
  <si>
    <t>Antracén</t>
  </si>
  <si>
    <t>Fluorantén</t>
  </si>
  <si>
    <t>Pirén</t>
  </si>
  <si>
    <t>Krizén</t>
  </si>
  <si>
    <t>Benz(b)fluorantén</t>
  </si>
  <si>
    <t>Benz(k)fluorantén</t>
  </si>
  <si>
    <t>Benz(e)pirén</t>
  </si>
  <si>
    <t>Benz(a)pirén</t>
  </si>
  <si>
    <t>Dibenz(a,h)antracén</t>
  </si>
  <si>
    <t>Klór-benzol</t>
  </si>
  <si>
    <t>Diklór-benzolok</t>
  </si>
  <si>
    <t>Bróm-benzol</t>
  </si>
  <si>
    <t>Diklór-metán</t>
  </si>
  <si>
    <t>Kloroform</t>
  </si>
  <si>
    <t>Széntetraklorid</t>
  </si>
  <si>
    <t>Bróm-diklór-metán</t>
  </si>
  <si>
    <t>Triklór-etilén</t>
  </si>
  <si>
    <t>Epiklórhidrin</t>
  </si>
  <si>
    <t>Dibróm-klór-metán</t>
  </si>
  <si>
    <t>Vinil-klorid</t>
  </si>
  <si>
    <t>Klórfenolok</t>
  </si>
  <si>
    <t>Pentaklór-fenol</t>
  </si>
  <si>
    <t>Poliklórozott bifenilek (PCB)</t>
  </si>
  <si>
    <t>PCB 28</t>
  </si>
  <si>
    <t>PCB 52</t>
  </si>
  <si>
    <t>PCB 101</t>
  </si>
  <si>
    <t>PCB 118</t>
  </si>
  <si>
    <t>PCB 138</t>
  </si>
  <si>
    <t>PCB 153</t>
  </si>
  <si>
    <t>PCB 180</t>
  </si>
  <si>
    <t>PCB 28, 52, 101, 118, 138, 153, 180 egyedi komponensek összege</t>
  </si>
  <si>
    <t>Össz. PCB izomerek összege</t>
  </si>
  <si>
    <t>DDT/DDD/DDE</t>
  </si>
  <si>
    <t>DDT</t>
  </si>
  <si>
    <t>DDD</t>
  </si>
  <si>
    <t>DDE</t>
  </si>
  <si>
    <t>Aldrin</t>
  </si>
  <si>
    <t>Klórdrin</t>
  </si>
  <si>
    <t>Dieldrin</t>
  </si>
  <si>
    <t>Endrin</t>
  </si>
  <si>
    <t>Összes HCH (1)</t>
  </si>
  <si>
    <t>Triazinok</t>
  </si>
  <si>
    <t>Foszforsavészterek</t>
  </si>
  <si>
    <t>Fenoxi karbonsav származékok</t>
  </si>
  <si>
    <t>Karbamátok</t>
  </si>
  <si>
    <t>Hidrokinon</t>
  </si>
  <si>
    <t>Metanol</t>
  </si>
  <si>
    <t>Glikolok</t>
  </si>
  <si>
    <t>Piridin</t>
  </si>
  <si>
    <t>Tetrahidrotiofén</t>
  </si>
  <si>
    <t>Poliklórozott terfenilek</t>
  </si>
  <si>
    <t>Szerves foszforvegyületek</t>
  </si>
  <si>
    <t>Halogénezett dioxinok</t>
  </si>
  <si>
    <t>Aldehidek</t>
  </si>
  <si>
    <t>Szerves kénvegyületek</t>
  </si>
  <si>
    <t>Izocianátok. tiocianátok</t>
  </si>
  <si>
    <t>Poliklórozott dibenzo-dioxnok és dibenzo-furánok (PCDD/F)</t>
  </si>
  <si>
    <t>Elemi foszfor</t>
  </si>
  <si>
    <t>Biocidek és származékaik</t>
  </si>
  <si>
    <t>Króm összes</t>
  </si>
  <si>
    <t>Cink</t>
  </si>
  <si>
    <t>Bór (B)</t>
  </si>
  <si>
    <t>Tellur</t>
  </si>
  <si>
    <t>Foszfát (PO43-)</t>
  </si>
  <si>
    <t>Összes alifás szénhidrogén (TPH)</t>
  </si>
  <si>
    <t>1,4-Metil-etil-benzol</t>
  </si>
  <si>
    <t>Katechol</t>
  </si>
  <si>
    <t>Összes fenol</t>
  </si>
  <si>
    <t>Naftalinok*</t>
  </si>
  <si>
    <t>Acenaftilén</t>
  </si>
  <si>
    <t>Benz(a)antracén</t>
  </si>
  <si>
    <t>Indenol(1,2,3cd)-pirén</t>
  </si>
  <si>
    <t>Benz(g,h,i)perilén</t>
  </si>
  <si>
    <t>Összes PAH a naftalin(ok) nélkül</t>
  </si>
  <si>
    <t>-1,2,4 TCB</t>
  </si>
  <si>
    <t>-1,2,3 TCB</t>
  </si>
  <si>
    <t>-1,3,5 TCB</t>
  </si>
  <si>
    <t>Triklór-benzolok</t>
  </si>
  <si>
    <t>Tetraklór-benzolok</t>
  </si>
  <si>
    <t>Pentaklór-benzol</t>
  </si>
  <si>
    <t>Hexaklór-benzol</t>
  </si>
  <si>
    <t>Klór-naftalinok</t>
  </si>
  <si>
    <t>Összes halogénezett aromás szénhidrogén</t>
  </si>
  <si>
    <t>1,1,2 Triklór-trifluor-etán</t>
  </si>
  <si>
    <t>Diklór-etánok</t>
  </si>
  <si>
    <t>2-Klór-etanol</t>
  </si>
  <si>
    <t>1,2-Diklór-propán</t>
  </si>
  <si>
    <t>2,3-Diklór-propilén</t>
  </si>
  <si>
    <t>2-Klór-etil-vinil-éter</t>
  </si>
  <si>
    <t>transz-1,3-Diklór-propilén</t>
  </si>
  <si>
    <t>1,1,2-Triklór-etán</t>
  </si>
  <si>
    <t>1,2-Dibróm-etán</t>
  </si>
  <si>
    <t>Tetraklór-etilén</t>
  </si>
  <si>
    <t>1,1,2,2-Tetraklór-etán</t>
  </si>
  <si>
    <t>Összes halogénezett alifás szénhidrogén</t>
  </si>
  <si>
    <t>Monoklór-fenolok</t>
  </si>
  <si>
    <t>Diklór-fenolok</t>
  </si>
  <si>
    <t>Triklór-fenolok</t>
  </si>
  <si>
    <t xml:space="preserve">Tetraklór-fenolok </t>
  </si>
  <si>
    <t xml:space="preserve">Összes klór-fenol </t>
  </si>
  <si>
    <t>PCB /7 PCB összesen (28, 52, 101, 118, 138, 153, 180)/</t>
  </si>
  <si>
    <t>PCDD/F</t>
  </si>
  <si>
    <t xml:space="preserve">Összes drin </t>
  </si>
  <si>
    <t>Alfa-HCH</t>
  </si>
  <si>
    <t>Beta-HCH</t>
  </si>
  <si>
    <t>Delta-HCH</t>
  </si>
  <si>
    <t>Gamma-HCH</t>
  </si>
  <si>
    <t>Összes növényvédőszer</t>
  </si>
  <si>
    <t>Izopropil-alkohol</t>
  </si>
  <si>
    <t>Tetrahidrofurán</t>
  </si>
  <si>
    <t xml:space="preserve">Szervetlen foszforvegyületek </t>
  </si>
  <si>
    <t>Szerves ónvegyületek</t>
  </si>
  <si>
    <t>Higanyvegyületek</t>
  </si>
  <si>
    <t>Kadmiumvegyületek</t>
  </si>
  <si>
    <t>Ásványolajok</t>
  </si>
  <si>
    <t>Rákkeltő, mutagén, vagy teratogén tulajdonságú vegyületek</t>
  </si>
  <si>
    <t>Felszín alatti víz ízét és szagát rontó anyagok</t>
  </si>
  <si>
    <t>Mérgező, vagy bomlásálló szerves sziliciumvegyületek, illetve az ilyen ayagok képződését okozó anyagok</t>
  </si>
  <si>
    <t>Összes klórozott aromás szénhidrogén</t>
  </si>
  <si>
    <t>felszín alatti víz</t>
  </si>
  <si>
    <t>talaj (1-10)</t>
  </si>
  <si>
    <t>felszan alatti víz (1-10)</t>
  </si>
  <si>
    <t>földtani közeg</t>
  </si>
  <si>
    <t>Számítási segédlet a termelői árindex figyelembevételével történő költség-számításhoz</t>
  </si>
</sst>
</file>

<file path=xl/styles.xml><?xml version="1.0" encoding="utf-8"?>
<styleSheet xmlns="http://schemas.openxmlformats.org/spreadsheetml/2006/main">
  <numFmts count="4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%"/>
    <numFmt numFmtId="168" formatCode="_-* #,##0.000\ _F_t_-;\-* #,##0.000\ _F_t_-;_-* &quot;-&quot;??\ _F_t_-;_-@_-"/>
    <numFmt numFmtId="169" formatCode="_-* #,##0.0000\ _F_t_-;\-* #,##0.0000\ _F_t_-;_-* &quot;-&quot;??\ _F_t_-;_-@_-"/>
    <numFmt numFmtId="170" formatCode="_-* #,##0.0\ _F_t_-;\-* #,##0.0\ _F_t_-;_-* &quot;-&quot;??\ _F_t_-;_-@_-"/>
    <numFmt numFmtId="171" formatCode="_-* #,##0\ _F_t_-;\-* #,##0\ _F_t_-;_-* &quot;-&quot;??\ _F_t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0.000000000000"/>
    <numFmt numFmtId="183" formatCode="0.0000000000000"/>
    <numFmt numFmtId="184" formatCode="0.00000000000000"/>
    <numFmt numFmtId="185" formatCode="0.000000000000000"/>
    <numFmt numFmtId="186" formatCode="0.0000000000000000"/>
    <numFmt numFmtId="187" formatCode="0.00000000000000000"/>
    <numFmt numFmtId="188" formatCode="0.000000000000000000"/>
    <numFmt numFmtId="189" formatCode="0.0000000000000000000"/>
    <numFmt numFmtId="190" formatCode="0.00000000000000000000"/>
    <numFmt numFmtId="191" formatCode="0.000000000000000000000"/>
    <numFmt numFmtId="192" formatCode="0.0000000000000000000000"/>
    <numFmt numFmtId="193" formatCode="0.00000000000000000000000"/>
    <numFmt numFmtId="194" formatCode="0.000000000000000000000000"/>
    <numFmt numFmtId="195" formatCode="0.0000000000000000000000000"/>
    <numFmt numFmtId="196" formatCode="0.00000000000000000000000000"/>
    <numFmt numFmtId="197" formatCode="0.000000000000000000000000000"/>
  </numFmts>
  <fonts count="23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b/>
      <sz val="10"/>
      <name val="Arial CE"/>
      <family val="0"/>
    </font>
    <font>
      <sz val="10"/>
      <name val="Arial CE"/>
      <family val="0"/>
    </font>
    <font>
      <i/>
      <sz val="10"/>
      <name val="Arial CE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4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sz val="12"/>
      <name val="Arial CE"/>
      <family val="0"/>
    </font>
    <font>
      <i/>
      <sz val="14"/>
      <name val="Arial CE"/>
      <family val="0"/>
    </font>
    <font>
      <b/>
      <i/>
      <sz val="14"/>
      <name val="Arial CE"/>
      <family val="0"/>
    </font>
    <font>
      <b/>
      <i/>
      <sz val="12"/>
      <name val="Arial CE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justify" vertical="top"/>
    </xf>
    <xf numFmtId="49" fontId="1" fillId="0" borderId="2" xfId="0" applyNumberFormat="1" applyFont="1" applyBorder="1" applyAlignment="1">
      <alignment horizontal="justify" vertical="top"/>
    </xf>
    <xf numFmtId="49" fontId="1" fillId="0" borderId="3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1" fillId="0" borderId="4" xfId="0" applyNumberFormat="1" applyFont="1" applyBorder="1" applyAlignment="1">
      <alignment vertical="top" wrapText="1"/>
    </xf>
    <xf numFmtId="49" fontId="1" fillId="0" borderId="5" xfId="0" applyNumberFormat="1" applyFont="1" applyBorder="1" applyAlignment="1">
      <alignment vertical="top" wrapText="1"/>
    </xf>
    <xf numFmtId="49" fontId="1" fillId="0" borderId="3" xfId="0" applyNumberFormat="1" applyFont="1" applyBorder="1" applyAlignment="1">
      <alignment horizontal="justify" vertical="top" wrapText="1"/>
    </xf>
    <xf numFmtId="49" fontId="1" fillId="0" borderId="1" xfId="0" applyNumberFormat="1" applyFont="1" applyBorder="1" applyAlignment="1">
      <alignment horizontal="justify" vertical="top" wrapText="1"/>
    </xf>
    <xf numFmtId="49" fontId="1" fillId="0" borderId="2" xfId="0" applyNumberFormat="1" applyFont="1" applyBorder="1" applyAlignment="1">
      <alignment horizontal="justify" vertical="top" wrapText="1"/>
    </xf>
    <xf numFmtId="49" fontId="1" fillId="0" borderId="6" xfId="0" applyNumberFormat="1" applyFont="1" applyBorder="1" applyAlignment="1">
      <alignment vertical="top" wrapText="1"/>
    </xf>
    <xf numFmtId="49" fontId="0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vertical="top"/>
    </xf>
    <xf numFmtId="49" fontId="1" fillId="0" borderId="2" xfId="0" applyNumberFormat="1" applyFont="1" applyBorder="1" applyAlignment="1">
      <alignment vertical="top"/>
    </xf>
    <xf numFmtId="49" fontId="3" fillId="0" borderId="1" xfId="0" applyNumberFormat="1" applyFont="1" applyBorder="1" applyAlignment="1">
      <alignment horizontal="justify" vertical="top" wrapText="1"/>
    </xf>
    <xf numFmtId="49" fontId="2" fillId="0" borderId="7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vertical="top"/>
    </xf>
    <xf numFmtId="49" fontId="2" fillId="0" borderId="8" xfId="0" applyNumberFormat="1" applyFont="1" applyBorder="1" applyAlignment="1">
      <alignment horizontal="center" vertical="top"/>
    </xf>
    <xf numFmtId="49" fontId="2" fillId="0" borderId="9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vertical="top"/>
    </xf>
    <xf numFmtId="49" fontId="2" fillId="0" borderId="10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vertical="top"/>
    </xf>
    <xf numFmtId="49" fontId="1" fillId="0" borderId="3" xfId="0" applyNumberFormat="1" applyFont="1" applyBorder="1" applyAlignment="1">
      <alignment horizontal="justify" vertical="top"/>
    </xf>
    <xf numFmtId="49" fontId="2" fillId="0" borderId="11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justify" vertical="top"/>
    </xf>
    <xf numFmtId="49" fontId="2" fillId="0" borderId="12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/>
    </xf>
    <xf numFmtId="1" fontId="1" fillId="0" borderId="1" xfId="0" applyNumberFormat="1" applyFont="1" applyBorder="1" applyAlignment="1">
      <alignment horizontal="center" vertical="top"/>
    </xf>
    <xf numFmtId="1" fontId="1" fillId="0" borderId="13" xfId="0" applyNumberFormat="1" applyFont="1" applyBorder="1" applyAlignment="1">
      <alignment horizontal="center" vertical="top"/>
    </xf>
    <xf numFmtId="1" fontId="1" fillId="0" borderId="14" xfId="0" applyNumberFormat="1" applyFont="1" applyBorder="1" applyAlignment="1">
      <alignment horizontal="center" vertical="top"/>
    </xf>
    <xf numFmtId="1" fontId="1" fillId="0" borderId="15" xfId="0" applyNumberFormat="1" applyFont="1" applyBorder="1" applyAlignment="1">
      <alignment horizontal="center" vertical="top"/>
    </xf>
    <xf numFmtId="1" fontId="1" fillId="0" borderId="16" xfId="0" applyNumberFormat="1" applyFont="1" applyBorder="1" applyAlignment="1">
      <alignment horizontal="center" vertical="top"/>
    </xf>
    <xf numFmtId="1" fontId="1" fillId="0" borderId="17" xfId="0" applyNumberFormat="1" applyFont="1" applyBorder="1" applyAlignment="1">
      <alignment horizontal="center" vertical="top"/>
    </xf>
    <xf numFmtId="1" fontId="0" fillId="0" borderId="0" xfId="0" applyNumberFormat="1" applyFont="1" applyBorder="1" applyAlignment="1">
      <alignment/>
    </xf>
    <xf numFmtId="1" fontId="1" fillId="0" borderId="18" xfId="0" applyNumberFormat="1" applyFont="1" applyBorder="1" applyAlignment="1">
      <alignment horizontal="center" vertical="top"/>
    </xf>
    <xf numFmtId="49" fontId="0" fillId="0" borderId="1" xfId="0" applyNumberFormat="1" applyFont="1" applyBorder="1" applyAlignment="1">
      <alignment vertical="top"/>
    </xf>
    <xf numFmtId="0" fontId="2" fillId="0" borderId="7" xfId="0" applyFont="1" applyBorder="1" applyAlignment="1">
      <alignment horizontal="center" vertical="top"/>
    </xf>
    <xf numFmtId="0" fontId="1" fillId="0" borderId="3" xfId="0" applyFont="1" applyBorder="1" applyAlignment="1">
      <alignment vertical="top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1" fillId="0" borderId="4" xfId="0" applyFont="1" applyBorder="1" applyAlignment="1">
      <alignment vertical="top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" fillId="0" borderId="5" xfId="0" applyFont="1" applyBorder="1" applyAlignment="1">
      <alignment vertical="top"/>
    </xf>
    <xf numFmtId="0" fontId="2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1" fontId="1" fillId="0" borderId="21" xfId="0" applyNumberFormat="1" applyFont="1" applyBorder="1" applyAlignment="1">
      <alignment horizontal="center" vertical="top"/>
    </xf>
    <xf numFmtId="167" fontId="4" fillId="0" borderId="0" xfId="0" applyNumberFormat="1" applyFont="1" applyFill="1" applyBorder="1" applyAlignment="1">
      <alignment horizontal="center" vertical="top" wrapText="1"/>
    </xf>
    <xf numFmtId="0" fontId="7" fillId="0" borderId="22" xfId="19" applyFont="1" applyFill="1" applyBorder="1" applyAlignment="1">
      <alignment horizontal="left"/>
      <protection/>
    </xf>
    <xf numFmtId="0" fontId="0" fillId="0" borderId="0" xfId="0" applyAlignment="1">
      <alignment/>
    </xf>
    <xf numFmtId="49" fontId="2" fillId="0" borderId="23" xfId="0" applyNumberFormat="1" applyFont="1" applyBorder="1" applyAlignment="1">
      <alignment horizontal="center" vertical="top"/>
    </xf>
    <xf numFmtId="49" fontId="1" fillId="0" borderId="24" xfId="0" applyNumberFormat="1" applyFont="1" applyBorder="1" applyAlignment="1">
      <alignment vertical="top"/>
    </xf>
    <xf numFmtId="1" fontId="1" fillId="0" borderId="25" xfId="0" applyNumberFormat="1" applyFont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7" fillId="2" borderId="26" xfId="19" applyFont="1" applyFill="1" applyBorder="1" applyAlignment="1">
      <alignment horizontal="center" wrapText="1"/>
      <protection/>
    </xf>
    <xf numFmtId="49" fontId="0" fillId="0" borderId="0" xfId="0" applyNumberFormat="1" applyFont="1" applyBorder="1" applyAlignment="1">
      <alignment wrapText="1"/>
    </xf>
    <xf numFmtId="49" fontId="3" fillId="0" borderId="2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vertical="top" wrapText="1"/>
    </xf>
    <xf numFmtId="49" fontId="3" fillId="0" borderId="3" xfId="0" applyNumberFormat="1" applyFont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7" fillId="0" borderId="22" xfId="19" applyFont="1" applyFill="1" applyBorder="1" applyAlignment="1">
      <alignment horizontal="left" wrapText="1"/>
      <protection/>
    </xf>
    <xf numFmtId="49" fontId="2" fillId="0" borderId="2" xfId="0" applyNumberFormat="1" applyFont="1" applyBorder="1" applyAlignment="1">
      <alignment vertical="top"/>
    </xf>
    <xf numFmtId="0" fontId="5" fillId="0" borderId="0" xfId="0" applyFont="1" applyAlignment="1">
      <alignment/>
    </xf>
    <xf numFmtId="49" fontId="4" fillId="3" borderId="8" xfId="0" applyNumberFormat="1" applyFont="1" applyFill="1" applyBorder="1" applyAlignment="1">
      <alignment vertical="top"/>
    </xf>
    <xf numFmtId="167" fontId="4" fillId="0" borderId="0" xfId="0" applyNumberFormat="1" applyFont="1" applyFill="1" applyBorder="1" applyAlignment="1">
      <alignment horizontal="center" vertical="top"/>
    </xf>
    <xf numFmtId="167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3" borderId="1" xfId="0" applyFont="1" applyFill="1" applyBorder="1" applyAlignment="1">
      <alignment vertical="top"/>
    </xf>
    <xf numFmtId="49" fontId="5" fillId="3" borderId="8" xfId="0" applyNumberFormat="1" applyFont="1" applyFill="1" applyBorder="1" applyAlignment="1">
      <alignment vertical="top"/>
    </xf>
    <xf numFmtId="0" fontId="5" fillId="3" borderId="1" xfId="0" applyFont="1" applyFill="1" applyBorder="1" applyAlignment="1">
      <alignment vertical="top" wrapText="1"/>
    </xf>
    <xf numFmtId="0" fontId="4" fillId="3" borderId="27" xfId="0" applyFont="1" applyFill="1" applyBorder="1" applyAlignment="1">
      <alignment vertical="top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vertical="top"/>
    </xf>
    <xf numFmtId="0" fontId="12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vertical="top"/>
    </xf>
    <xf numFmtId="1" fontId="12" fillId="0" borderId="0" xfId="0" applyNumberFormat="1" applyFont="1" applyFill="1" applyBorder="1" applyAlignment="1">
      <alignment vertical="top"/>
    </xf>
    <xf numFmtId="49" fontId="12" fillId="0" borderId="0" xfId="0" applyNumberFormat="1" applyFont="1" applyFill="1" applyBorder="1" applyAlignment="1">
      <alignment vertical="top"/>
    </xf>
    <xf numFmtId="0" fontId="12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8" xfId="0" applyBorder="1" applyAlignment="1">
      <alignment horizontal="center"/>
    </xf>
    <xf numFmtId="43" fontId="0" fillId="0" borderId="14" xfId="15" applyNumberFormat="1" applyBorder="1" applyAlignment="1">
      <alignment horizontal="center"/>
    </xf>
    <xf numFmtId="43" fontId="0" fillId="4" borderId="14" xfId="15" applyNumberFormat="1" applyFill="1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43" fontId="0" fillId="4" borderId="15" xfId="15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3" fontId="0" fillId="0" borderId="0" xfId="15" applyNumberFormat="1" applyAlignment="1">
      <alignment horizontal="center"/>
    </xf>
    <xf numFmtId="0" fontId="0" fillId="0" borderId="12" xfId="0" applyBorder="1" applyAlignment="1">
      <alignment horizontal="center"/>
    </xf>
    <xf numFmtId="43" fontId="0" fillId="0" borderId="17" xfId="15" applyNumberFormat="1" applyBorder="1" applyAlignment="1">
      <alignment horizontal="center"/>
    </xf>
    <xf numFmtId="0" fontId="18" fillId="0" borderId="10" xfId="0" applyFont="1" applyBorder="1" applyAlignment="1">
      <alignment horizontal="center"/>
    </xf>
    <xf numFmtId="43" fontId="18" fillId="0" borderId="16" xfId="15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167" fontId="12" fillId="0" borderId="0" xfId="0" applyNumberFormat="1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167" fontId="14" fillId="0" borderId="0" xfId="0" applyNumberFormat="1" applyFont="1" applyFill="1" applyBorder="1" applyAlignment="1">
      <alignment vertical="top" wrapText="1"/>
    </xf>
    <xf numFmtId="167" fontId="12" fillId="0" borderId="0" xfId="0" applyNumberFormat="1" applyFont="1" applyFill="1" applyBorder="1" applyAlignment="1">
      <alignment vertical="top" wrapText="1"/>
    </xf>
    <xf numFmtId="0" fontId="4" fillId="3" borderId="28" xfId="0" applyFont="1" applyFill="1" applyBorder="1" applyAlignment="1">
      <alignment vertical="top"/>
    </xf>
    <xf numFmtId="49" fontId="5" fillId="3" borderId="11" xfId="0" applyNumberFormat="1" applyFont="1" applyFill="1" applyBorder="1" applyAlignment="1">
      <alignment vertical="top"/>
    </xf>
    <xf numFmtId="0" fontId="4" fillId="3" borderId="2" xfId="0" applyFont="1" applyFill="1" applyBorder="1" applyAlignment="1">
      <alignment vertical="top"/>
    </xf>
    <xf numFmtId="0" fontId="5" fillId="3" borderId="2" xfId="0" applyFont="1" applyFill="1" applyBorder="1" applyAlignment="1">
      <alignment vertical="top" wrapText="1"/>
    </xf>
    <xf numFmtId="49" fontId="5" fillId="3" borderId="12" xfId="0" applyNumberFormat="1" applyFont="1" applyFill="1" applyBorder="1" applyAlignment="1">
      <alignment vertical="top"/>
    </xf>
    <xf numFmtId="0" fontId="5" fillId="3" borderId="6" xfId="0" applyFont="1" applyFill="1" applyBorder="1" applyAlignment="1">
      <alignment vertical="top" wrapText="1"/>
    </xf>
    <xf numFmtId="0" fontId="4" fillId="3" borderId="6" xfId="0" applyFont="1" applyFill="1" applyBorder="1" applyAlignment="1">
      <alignment vertical="top"/>
    </xf>
    <xf numFmtId="0" fontId="6" fillId="3" borderId="2" xfId="0" applyFont="1" applyFill="1" applyBorder="1" applyAlignment="1">
      <alignment vertical="top" wrapText="1"/>
    </xf>
    <xf numFmtId="0" fontId="6" fillId="3" borderId="6" xfId="0" applyFont="1" applyFill="1" applyBorder="1" applyAlignment="1">
      <alignment vertical="top" wrapText="1"/>
    </xf>
    <xf numFmtId="0" fontId="6" fillId="3" borderId="28" xfId="0" applyFont="1" applyFill="1" applyBorder="1" applyAlignment="1">
      <alignment vertical="top" wrapText="1"/>
    </xf>
    <xf numFmtId="0" fontId="5" fillId="3" borderId="29" xfId="0" applyFont="1" applyFill="1" applyBorder="1" applyAlignment="1">
      <alignment vertical="top" wrapText="1"/>
    </xf>
    <xf numFmtId="0" fontId="4" fillId="3" borderId="30" xfId="0" applyFont="1" applyFill="1" applyBorder="1" applyAlignment="1">
      <alignment vertical="top"/>
    </xf>
    <xf numFmtId="49" fontId="4" fillId="3" borderId="7" xfId="0" applyNumberFormat="1" applyFont="1" applyFill="1" applyBorder="1" applyAlignment="1">
      <alignment vertical="top"/>
    </xf>
    <xf numFmtId="0" fontId="4" fillId="3" borderId="31" xfId="0" applyFont="1" applyFill="1" applyBorder="1" applyAlignment="1">
      <alignment vertical="top"/>
    </xf>
    <xf numFmtId="0" fontId="6" fillId="3" borderId="32" xfId="0" applyFont="1" applyFill="1" applyBorder="1" applyAlignment="1">
      <alignment vertical="top" wrapText="1"/>
    </xf>
    <xf numFmtId="0" fontId="10" fillId="0" borderId="33" xfId="0" applyFont="1" applyFill="1" applyBorder="1" applyAlignment="1">
      <alignment horizontal="left" vertical="top"/>
    </xf>
    <xf numFmtId="0" fontId="5" fillId="0" borderId="34" xfId="0" applyFont="1" applyBorder="1" applyAlignment="1">
      <alignment/>
    </xf>
    <xf numFmtId="171" fontId="12" fillId="4" borderId="14" xfId="15" applyNumberFormat="1" applyFont="1" applyFill="1" applyBorder="1" applyAlignment="1" applyProtection="1">
      <alignment horizontal="right" vertical="top"/>
      <protection locked="0"/>
    </xf>
    <xf numFmtId="171" fontId="12" fillId="0" borderId="34" xfId="15" applyNumberFormat="1" applyFont="1" applyBorder="1" applyAlignment="1">
      <alignment horizontal="right" vertical="top"/>
    </xf>
    <xf numFmtId="49" fontId="5" fillId="0" borderId="35" xfId="0" applyNumberFormat="1" applyFont="1" applyFill="1" applyBorder="1" applyAlignment="1">
      <alignment vertical="top"/>
    </xf>
    <xf numFmtId="49" fontId="5" fillId="0" borderId="36" xfId="0" applyNumberFormat="1" applyFont="1" applyFill="1" applyBorder="1" applyAlignment="1">
      <alignment vertical="top"/>
    </xf>
    <xf numFmtId="0" fontId="4" fillId="3" borderId="37" xfId="0" applyFont="1" applyFill="1" applyBorder="1" applyAlignment="1">
      <alignment vertical="top"/>
    </xf>
    <xf numFmtId="171" fontId="12" fillId="2" borderId="15" xfId="15" applyNumberFormat="1" applyFont="1" applyFill="1" applyBorder="1" applyAlignment="1">
      <alignment horizontal="right" vertical="top"/>
    </xf>
    <xf numFmtId="0" fontId="0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 vertical="top"/>
    </xf>
    <xf numFmtId="43" fontId="0" fillId="4" borderId="14" xfId="15" applyNumberFormat="1" applyFont="1" applyFill="1" applyBorder="1" applyAlignment="1" applyProtection="1">
      <alignment horizontal="center"/>
      <protection locked="0"/>
    </xf>
    <xf numFmtId="2" fontId="21" fillId="0" borderId="0" xfId="0" applyNumberFormat="1" applyFont="1" applyAlignment="1">
      <alignment horizontal="center" wrapText="1"/>
    </xf>
    <xf numFmtId="0" fontId="0" fillId="0" borderId="38" xfId="0" applyBorder="1" applyAlignment="1">
      <alignment horizontal="center"/>
    </xf>
    <xf numFmtId="49" fontId="0" fillId="0" borderId="38" xfId="0" applyNumberFormat="1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Munka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6005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75"/>
  <sheetViews>
    <sheetView tabSelected="1" zoomScale="90" zoomScaleNormal="90" workbookViewId="0" topLeftCell="A1">
      <selection activeCell="F3" sqref="F3"/>
    </sheetView>
  </sheetViews>
  <sheetFormatPr defaultColWidth="9.140625" defaultRowHeight="12.75"/>
  <cols>
    <col min="1" max="1" width="5.7109375" style="78" customWidth="1"/>
    <col min="2" max="2" width="31.7109375" style="78" customWidth="1"/>
    <col min="3" max="3" width="31.57421875" style="78" bestFit="1" customWidth="1"/>
    <col min="4" max="4" width="22.421875" style="78" customWidth="1"/>
    <col min="5" max="5" width="7.421875" style="78" bestFit="1" customWidth="1"/>
    <col min="6" max="6" width="6.8515625" style="78" bestFit="1" customWidth="1"/>
    <col min="7" max="7" width="6.57421875" style="78" bestFit="1" customWidth="1"/>
    <col min="8" max="8" width="10.421875" style="78" bestFit="1" customWidth="1"/>
    <col min="9" max="9" width="12.28125" style="78" bestFit="1" customWidth="1"/>
    <col min="10" max="11" width="6.8515625" style="78" bestFit="1" customWidth="1"/>
    <col min="12" max="12" width="10.421875" style="78" bestFit="1" customWidth="1"/>
    <col min="13" max="13" width="7.28125" style="78" bestFit="1" customWidth="1"/>
    <col min="14" max="14" width="11.7109375" style="78" bestFit="1" customWidth="1"/>
    <col min="15" max="15" width="6.421875" style="78" bestFit="1" customWidth="1"/>
    <col min="16" max="16" width="10.421875" style="78" bestFit="1" customWidth="1"/>
    <col min="17" max="17" width="7.28125" style="78" bestFit="1" customWidth="1"/>
    <col min="18" max="18" width="6.7109375" style="78" bestFit="1" customWidth="1"/>
    <col min="19" max="19" width="6.28125" style="78" bestFit="1" customWidth="1"/>
    <col min="20" max="20" width="10.7109375" style="78" bestFit="1" customWidth="1"/>
    <col min="21" max="21" width="10.00390625" style="78" customWidth="1"/>
    <col min="22" max="16384" width="8.8515625" style="78" customWidth="1"/>
  </cols>
  <sheetData>
    <row r="1" spans="1:4" ht="38.25" customHeight="1">
      <c r="A1" s="149" t="s">
        <v>501</v>
      </c>
      <c r="B1" s="149"/>
      <c r="C1" s="149"/>
      <c r="D1" s="149"/>
    </row>
    <row r="2" ht="13.5" thickBot="1"/>
    <row r="3" spans="1:253" ht="18.75">
      <c r="A3" s="135" t="s">
        <v>132</v>
      </c>
      <c r="B3" s="136" t="s">
        <v>287</v>
      </c>
      <c r="C3" s="137"/>
      <c r="D3" s="138"/>
      <c r="E3" s="114"/>
      <c r="F3" s="115"/>
      <c r="G3" s="116"/>
      <c r="H3" s="117"/>
      <c r="I3" s="116"/>
      <c r="J3" s="118"/>
      <c r="K3" s="116"/>
      <c r="L3" s="117"/>
      <c r="M3" s="116"/>
      <c r="N3" s="118"/>
      <c r="O3" s="116"/>
      <c r="P3" s="117"/>
      <c r="Q3" s="116"/>
      <c r="R3" s="118"/>
      <c r="S3" s="116"/>
      <c r="T3" s="117"/>
      <c r="U3" s="80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  <c r="IM3" s="83"/>
      <c r="IN3" s="83"/>
      <c r="IO3" s="83"/>
      <c r="IP3" s="83"/>
      <c r="IQ3" s="83"/>
      <c r="IR3" s="83"/>
      <c r="IS3" s="83"/>
    </row>
    <row r="4" spans="1:253" ht="15.75">
      <c r="A4" s="79" t="s">
        <v>288</v>
      </c>
      <c r="B4" s="87" t="s">
        <v>289</v>
      </c>
      <c r="C4" s="132"/>
      <c r="D4" s="139"/>
      <c r="E4" s="114"/>
      <c r="F4" s="119"/>
      <c r="G4" s="120"/>
      <c r="H4" s="121"/>
      <c r="I4" s="114"/>
      <c r="J4" s="119"/>
      <c r="K4" s="120"/>
      <c r="L4" s="122"/>
      <c r="M4" s="114"/>
      <c r="N4" s="119"/>
      <c r="O4" s="120"/>
      <c r="P4" s="121"/>
      <c r="Q4" s="114"/>
      <c r="R4" s="119"/>
      <c r="S4" s="120"/>
      <c r="T4" s="121"/>
      <c r="U4" s="58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  <c r="IR4" s="83"/>
      <c r="IS4" s="83"/>
    </row>
    <row r="5" spans="1:253" ht="25.5">
      <c r="A5" s="127" t="s">
        <v>290</v>
      </c>
      <c r="B5" s="128" t="s">
        <v>291</v>
      </c>
      <c r="C5" s="131"/>
      <c r="D5" s="140">
        <v>10000</v>
      </c>
      <c r="E5" s="114"/>
      <c r="F5" s="119"/>
      <c r="G5" s="120"/>
      <c r="H5" s="121"/>
      <c r="I5" s="114"/>
      <c r="J5" s="119"/>
      <c r="K5" s="120"/>
      <c r="L5" s="122"/>
      <c r="M5" s="114"/>
      <c r="N5" s="119"/>
      <c r="O5" s="120"/>
      <c r="P5" s="121"/>
      <c r="Q5" s="114"/>
      <c r="R5" s="119"/>
      <c r="S5" s="120"/>
      <c r="T5" s="121"/>
      <c r="U5" s="58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  <c r="IR5" s="83"/>
      <c r="IS5" s="83"/>
    </row>
    <row r="6" spans="1:253" ht="25.5">
      <c r="A6" s="124" t="s">
        <v>292</v>
      </c>
      <c r="B6" s="126" t="s">
        <v>293</v>
      </c>
      <c r="C6" s="130"/>
      <c r="D6" s="140">
        <v>1997</v>
      </c>
      <c r="E6" s="114"/>
      <c r="F6" s="119"/>
      <c r="G6" s="120"/>
      <c r="H6" s="121"/>
      <c r="I6" s="114"/>
      <c r="J6" s="119"/>
      <c r="K6" s="120"/>
      <c r="L6" s="122"/>
      <c r="M6" s="114"/>
      <c r="N6" s="119"/>
      <c r="O6" s="120"/>
      <c r="P6" s="121"/>
      <c r="Q6" s="114"/>
      <c r="R6" s="119"/>
      <c r="S6" s="120"/>
      <c r="T6" s="121"/>
      <c r="U6" s="58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  <c r="IR6" s="83"/>
      <c r="IS6" s="83"/>
    </row>
    <row r="7" spans="1:253" ht="16.5" customHeight="1">
      <c r="A7" s="79" t="s">
        <v>294</v>
      </c>
      <c r="B7" s="87" t="s">
        <v>295</v>
      </c>
      <c r="C7" s="123"/>
      <c r="D7" s="141"/>
      <c r="E7" s="114"/>
      <c r="F7" s="119"/>
      <c r="G7" s="120"/>
      <c r="H7" s="121"/>
      <c r="I7" s="114"/>
      <c r="J7" s="119"/>
      <c r="K7" s="120"/>
      <c r="L7" s="122"/>
      <c r="M7" s="114"/>
      <c r="N7" s="119"/>
      <c r="O7" s="120"/>
      <c r="P7" s="121"/>
      <c r="Q7" s="114"/>
      <c r="R7" s="119"/>
      <c r="S7" s="120"/>
      <c r="T7" s="121"/>
      <c r="U7" s="58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3"/>
      <c r="IO7" s="83"/>
      <c r="IP7" s="83"/>
      <c r="IQ7" s="83"/>
      <c r="IR7" s="83"/>
      <c r="IS7" s="83"/>
    </row>
    <row r="8" spans="1:253" ht="25.5">
      <c r="A8" s="127" t="s">
        <v>296</v>
      </c>
      <c r="B8" s="128" t="s">
        <v>297</v>
      </c>
      <c r="C8" s="129"/>
      <c r="D8" s="140">
        <v>20000</v>
      </c>
      <c r="E8" s="114"/>
      <c r="F8" s="119"/>
      <c r="G8" s="120"/>
      <c r="H8" s="121"/>
      <c r="I8" s="114"/>
      <c r="J8" s="119"/>
      <c r="K8" s="120"/>
      <c r="L8" s="122"/>
      <c r="M8" s="114"/>
      <c r="N8" s="119"/>
      <c r="O8" s="120"/>
      <c r="P8" s="121"/>
      <c r="Q8" s="114"/>
      <c r="R8" s="119"/>
      <c r="S8" s="120"/>
      <c r="T8" s="121"/>
      <c r="U8" s="58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  <c r="IL8" s="83"/>
      <c r="IM8" s="83"/>
      <c r="IN8" s="83"/>
      <c r="IO8" s="83"/>
      <c r="IP8" s="83"/>
      <c r="IQ8" s="83"/>
      <c r="IR8" s="83"/>
      <c r="IS8" s="83"/>
    </row>
    <row r="9" spans="1:253" ht="25.5">
      <c r="A9" s="85" t="s">
        <v>298</v>
      </c>
      <c r="B9" s="86" t="s">
        <v>299</v>
      </c>
      <c r="C9" s="84"/>
      <c r="D9" s="140">
        <v>1998</v>
      </c>
      <c r="E9" s="114"/>
      <c r="F9" s="119"/>
      <c r="G9" s="120"/>
      <c r="H9" s="121"/>
      <c r="I9" s="114"/>
      <c r="J9" s="119"/>
      <c r="K9" s="120"/>
      <c r="L9" s="122"/>
      <c r="M9" s="114"/>
      <c r="N9" s="119"/>
      <c r="O9" s="120"/>
      <c r="P9" s="121"/>
      <c r="Q9" s="114"/>
      <c r="R9" s="119"/>
      <c r="S9" s="120"/>
      <c r="T9" s="121"/>
      <c r="U9" s="58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  <c r="IM9" s="83"/>
      <c r="IN9" s="83"/>
      <c r="IO9" s="83"/>
      <c r="IP9" s="83"/>
      <c r="IQ9" s="83"/>
      <c r="IR9" s="83"/>
      <c r="IS9" s="83"/>
    </row>
    <row r="10" spans="1:253" ht="25.5">
      <c r="A10" s="124" t="s">
        <v>300</v>
      </c>
      <c r="B10" s="126" t="s">
        <v>301</v>
      </c>
      <c r="C10" s="125"/>
      <c r="D10" s="140"/>
      <c r="E10" s="114"/>
      <c r="F10" s="119"/>
      <c r="G10" s="120"/>
      <c r="H10" s="121"/>
      <c r="I10" s="114"/>
      <c r="J10" s="119"/>
      <c r="K10" s="120"/>
      <c r="L10" s="122"/>
      <c r="M10" s="114"/>
      <c r="N10" s="119"/>
      <c r="O10" s="120"/>
      <c r="P10" s="121"/>
      <c r="Q10" s="114"/>
      <c r="R10" s="119"/>
      <c r="S10" s="120"/>
      <c r="T10" s="121"/>
      <c r="U10" s="58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3"/>
      <c r="HB10" s="83"/>
      <c r="HC10" s="83"/>
      <c r="HD10" s="83"/>
      <c r="HE10" s="83"/>
      <c r="HF10" s="83"/>
      <c r="HG10" s="83"/>
      <c r="HH10" s="83"/>
      <c r="HI10" s="83"/>
      <c r="HJ10" s="83"/>
      <c r="HK10" s="83"/>
      <c r="HL10" s="83"/>
      <c r="HM10" s="83"/>
      <c r="HN10" s="83"/>
      <c r="HO10" s="83"/>
      <c r="HP10" s="83"/>
      <c r="HQ10" s="83"/>
      <c r="HR10" s="83"/>
      <c r="HS10" s="83"/>
      <c r="HT10" s="83"/>
      <c r="HU10" s="83"/>
      <c r="HV10" s="83"/>
      <c r="HW10" s="83"/>
      <c r="HX10" s="83"/>
      <c r="HY10" s="83"/>
      <c r="HZ10" s="83"/>
      <c r="IA10" s="83"/>
      <c r="IB10" s="83"/>
      <c r="IC10" s="83"/>
      <c r="ID10" s="83"/>
      <c r="IE10" s="83"/>
      <c r="IF10" s="83"/>
      <c r="IG10" s="83"/>
      <c r="IH10" s="83"/>
      <c r="II10" s="83"/>
      <c r="IJ10" s="83"/>
      <c r="IK10" s="83"/>
      <c r="IL10" s="83"/>
      <c r="IM10" s="83"/>
      <c r="IN10" s="83"/>
      <c r="IO10" s="83"/>
      <c r="IP10" s="83"/>
      <c r="IQ10" s="83"/>
      <c r="IR10" s="83"/>
      <c r="IS10" s="83"/>
    </row>
    <row r="11" spans="1:253" ht="16.5" customHeight="1">
      <c r="A11" s="79" t="s">
        <v>302</v>
      </c>
      <c r="B11" s="87" t="s">
        <v>303</v>
      </c>
      <c r="C11" s="123"/>
      <c r="D11" s="141"/>
      <c r="E11" s="114"/>
      <c r="F11" s="119"/>
      <c r="G11" s="120"/>
      <c r="H11" s="121"/>
      <c r="I11" s="114"/>
      <c r="J11" s="119"/>
      <c r="K11" s="120"/>
      <c r="L11" s="122"/>
      <c r="M11" s="114"/>
      <c r="N11" s="119"/>
      <c r="O11" s="120"/>
      <c r="P11" s="121"/>
      <c r="Q11" s="114"/>
      <c r="R11" s="119"/>
      <c r="S11" s="120"/>
      <c r="T11" s="121"/>
      <c r="U11" s="58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83"/>
      <c r="GE11" s="83"/>
      <c r="GF11" s="83"/>
      <c r="GG11" s="83"/>
      <c r="GH11" s="83"/>
      <c r="GI11" s="83"/>
      <c r="GJ11" s="83"/>
      <c r="GK11" s="83"/>
      <c r="GL11" s="83"/>
      <c r="GM11" s="83"/>
      <c r="GN11" s="83"/>
      <c r="GO11" s="83"/>
      <c r="GP11" s="83"/>
      <c r="GQ11" s="83"/>
      <c r="GR11" s="83"/>
      <c r="GS11" s="83"/>
      <c r="GT11" s="83"/>
      <c r="GU11" s="83"/>
      <c r="GV11" s="83"/>
      <c r="GW11" s="83"/>
      <c r="GX11" s="83"/>
      <c r="GY11" s="83"/>
      <c r="GZ11" s="83"/>
      <c r="HA11" s="83"/>
      <c r="HB11" s="83"/>
      <c r="HC11" s="83"/>
      <c r="HD11" s="83"/>
      <c r="HE11" s="83"/>
      <c r="HF11" s="83"/>
      <c r="HG11" s="83"/>
      <c r="HH11" s="83"/>
      <c r="HI11" s="83"/>
      <c r="HJ11" s="83"/>
      <c r="HK11" s="83"/>
      <c r="HL11" s="83"/>
      <c r="HM11" s="83"/>
      <c r="HN11" s="83"/>
      <c r="HO11" s="83"/>
      <c r="HP11" s="83"/>
      <c r="HQ11" s="83"/>
      <c r="HR11" s="83"/>
      <c r="HS11" s="83"/>
      <c r="HT11" s="83"/>
      <c r="HU11" s="83"/>
      <c r="HV11" s="83"/>
      <c r="HW11" s="83"/>
      <c r="HX11" s="83"/>
      <c r="HY11" s="83"/>
      <c r="HZ11" s="83"/>
      <c r="IA11" s="83"/>
      <c r="IB11" s="83"/>
      <c r="IC11" s="83"/>
      <c r="ID11" s="83"/>
      <c r="IE11" s="83"/>
      <c r="IF11" s="83"/>
      <c r="IG11" s="83"/>
      <c r="IH11" s="83"/>
      <c r="II11" s="83"/>
      <c r="IJ11" s="83"/>
      <c r="IK11" s="83"/>
      <c r="IL11" s="83"/>
      <c r="IM11" s="83"/>
      <c r="IN11" s="83"/>
      <c r="IO11" s="83"/>
      <c r="IP11" s="83"/>
      <c r="IQ11" s="83"/>
      <c r="IR11" s="83"/>
      <c r="IS11" s="83"/>
    </row>
    <row r="12" spans="1:253" ht="25.5">
      <c r="A12" s="127" t="s">
        <v>304</v>
      </c>
      <c r="B12" s="128" t="s">
        <v>305</v>
      </c>
      <c r="C12" s="129"/>
      <c r="D12" s="140">
        <v>1997</v>
      </c>
      <c r="E12" s="114"/>
      <c r="F12" s="119"/>
      <c r="G12" s="120"/>
      <c r="H12" s="121"/>
      <c r="I12" s="114"/>
      <c r="J12" s="119"/>
      <c r="K12" s="120"/>
      <c r="L12" s="122"/>
      <c r="M12" s="114"/>
      <c r="N12" s="119"/>
      <c r="O12" s="120"/>
      <c r="P12" s="121"/>
      <c r="Q12" s="114"/>
      <c r="R12" s="119"/>
      <c r="S12" s="120"/>
      <c r="T12" s="121"/>
      <c r="U12" s="58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  <c r="FX12" s="83"/>
      <c r="FY12" s="83"/>
      <c r="FZ12" s="83"/>
      <c r="GA12" s="83"/>
      <c r="GB12" s="83"/>
      <c r="GC12" s="83"/>
      <c r="GD12" s="83"/>
      <c r="GE12" s="83"/>
      <c r="GF12" s="83"/>
      <c r="GG12" s="83"/>
      <c r="GH12" s="83"/>
      <c r="GI12" s="83"/>
      <c r="GJ12" s="83"/>
      <c r="GK12" s="83"/>
      <c r="GL12" s="83"/>
      <c r="GM12" s="83"/>
      <c r="GN12" s="83"/>
      <c r="GO12" s="83"/>
      <c r="GP12" s="83"/>
      <c r="GQ12" s="83"/>
      <c r="GR12" s="83"/>
      <c r="GS12" s="83"/>
      <c r="GT12" s="83"/>
      <c r="GU12" s="83"/>
      <c r="GV12" s="83"/>
      <c r="GW12" s="83"/>
      <c r="GX12" s="83"/>
      <c r="GY12" s="83"/>
      <c r="GZ12" s="83"/>
      <c r="HA12" s="83"/>
      <c r="HB12" s="83"/>
      <c r="HC12" s="83"/>
      <c r="HD12" s="83"/>
      <c r="HE12" s="83"/>
      <c r="HF12" s="83"/>
      <c r="HG12" s="83"/>
      <c r="HH12" s="83"/>
      <c r="HI12" s="83"/>
      <c r="HJ12" s="83"/>
      <c r="HK12" s="83"/>
      <c r="HL12" s="83"/>
      <c r="HM12" s="83"/>
      <c r="HN12" s="83"/>
      <c r="HO12" s="83"/>
      <c r="HP12" s="83"/>
      <c r="HQ12" s="83"/>
      <c r="HR12" s="83"/>
      <c r="HS12" s="83"/>
      <c r="HT12" s="83"/>
      <c r="HU12" s="83"/>
      <c r="HV12" s="83"/>
      <c r="HW12" s="83"/>
      <c r="HX12" s="83"/>
      <c r="HY12" s="83"/>
      <c r="HZ12" s="83"/>
      <c r="IA12" s="83"/>
      <c r="IB12" s="83"/>
      <c r="IC12" s="83"/>
      <c r="ID12" s="83"/>
      <c r="IE12" s="83"/>
      <c r="IF12" s="83"/>
      <c r="IG12" s="83"/>
      <c r="IH12" s="83"/>
      <c r="II12" s="83"/>
      <c r="IJ12" s="83"/>
      <c r="IK12" s="83"/>
      <c r="IL12" s="83"/>
      <c r="IM12" s="83"/>
      <c r="IN12" s="83"/>
      <c r="IO12" s="83"/>
      <c r="IP12" s="83"/>
      <c r="IQ12" s="83"/>
      <c r="IR12" s="83"/>
      <c r="IS12" s="83"/>
    </row>
    <row r="13" spans="1:253" ht="25.5">
      <c r="A13" s="85" t="s">
        <v>306</v>
      </c>
      <c r="B13" s="86" t="s">
        <v>307</v>
      </c>
      <c r="C13" s="84"/>
      <c r="D13" s="140">
        <v>119519</v>
      </c>
      <c r="E13" s="114"/>
      <c r="F13" s="119"/>
      <c r="G13" s="120"/>
      <c r="H13" s="121"/>
      <c r="I13" s="114"/>
      <c r="J13" s="119"/>
      <c r="K13" s="120"/>
      <c r="L13" s="122"/>
      <c r="M13" s="114"/>
      <c r="N13" s="119"/>
      <c r="O13" s="120"/>
      <c r="P13" s="121"/>
      <c r="Q13" s="114"/>
      <c r="R13" s="119"/>
      <c r="S13" s="120"/>
      <c r="T13" s="121"/>
      <c r="U13" s="58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  <c r="IF13" s="83"/>
      <c r="IG13" s="83"/>
      <c r="IH13" s="83"/>
      <c r="II13" s="83"/>
      <c r="IJ13" s="83"/>
      <c r="IK13" s="83"/>
      <c r="IL13" s="83"/>
      <c r="IM13" s="83"/>
      <c r="IN13" s="83"/>
      <c r="IO13" s="83"/>
      <c r="IP13" s="83"/>
      <c r="IQ13" s="83"/>
      <c r="IR13" s="83"/>
      <c r="IS13" s="83"/>
    </row>
    <row r="14" spans="1:253" ht="25.5">
      <c r="A14" s="85" t="s">
        <v>308</v>
      </c>
      <c r="B14" s="86" t="s">
        <v>309</v>
      </c>
      <c r="C14" s="84"/>
      <c r="D14" s="140">
        <v>1997</v>
      </c>
      <c r="E14" s="114"/>
      <c r="F14" s="119"/>
      <c r="G14" s="120"/>
      <c r="H14" s="121"/>
      <c r="I14" s="114"/>
      <c r="J14" s="119"/>
      <c r="K14" s="120"/>
      <c r="L14" s="122"/>
      <c r="M14" s="114"/>
      <c r="N14" s="119"/>
      <c r="O14" s="120"/>
      <c r="P14" s="121"/>
      <c r="Q14" s="114"/>
      <c r="R14" s="119"/>
      <c r="S14" s="120"/>
      <c r="T14" s="121"/>
      <c r="U14" s="58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3"/>
      <c r="IF14" s="83"/>
      <c r="IG14" s="83"/>
      <c r="IH14" s="83"/>
      <c r="II14" s="83"/>
      <c r="IJ14" s="83"/>
      <c r="IK14" s="83"/>
      <c r="IL14" s="83"/>
      <c r="IM14" s="83"/>
      <c r="IN14" s="83"/>
      <c r="IO14" s="83"/>
      <c r="IP14" s="83"/>
      <c r="IQ14" s="83"/>
      <c r="IR14" s="83"/>
      <c r="IS14" s="83"/>
    </row>
    <row r="15" spans="1:253" ht="25.5">
      <c r="A15" s="124" t="s">
        <v>310</v>
      </c>
      <c r="B15" s="126" t="s">
        <v>311</v>
      </c>
      <c r="C15" s="125"/>
      <c r="D15" s="140">
        <v>7.6</v>
      </c>
      <c r="E15" s="114"/>
      <c r="F15" s="119"/>
      <c r="G15" s="120"/>
      <c r="H15" s="121"/>
      <c r="I15" s="114"/>
      <c r="J15" s="119"/>
      <c r="K15" s="120"/>
      <c r="L15" s="122"/>
      <c r="M15" s="114"/>
      <c r="N15" s="119"/>
      <c r="O15" s="120"/>
      <c r="P15" s="121"/>
      <c r="Q15" s="114"/>
      <c r="R15" s="119"/>
      <c r="S15" s="120"/>
      <c r="T15" s="121"/>
      <c r="U15" s="58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83"/>
      <c r="IG15" s="83"/>
      <c r="IH15" s="83"/>
      <c r="II15" s="83"/>
      <c r="IJ15" s="83"/>
      <c r="IK15" s="83"/>
      <c r="IL15" s="83"/>
      <c r="IM15" s="83"/>
      <c r="IN15" s="83"/>
      <c r="IO15" s="83"/>
      <c r="IP15" s="83"/>
      <c r="IQ15" s="83"/>
      <c r="IR15" s="83"/>
      <c r="IS15" s="83"/>
    </row>
    <row r="16" spans="1:253" ht="16.5" customHeight="1">
      <c r="A16" s="79" t="s">
        <v>312</v>
      </c>
      <c r="B16" s="87" t="s">
        <v>313</v>
      </c>
      <c r="C16" s="123"/>
      <c r="D16" s="141"/>
      <c r="E16" s="114"/>
      <c r="F16" s="119"/>
      <c r="G16" s="120"/>
      <c r="H16" s="121"/>
      <c r="I16" s="114"/>
      <c r="J16" s="119"/>
      <c r="K16" s="120"/>
      <c r="L16" s="122"/>
      <c r="M16" s="114"/>
      <c r="N16" s="119"/>
      <c r="O16" s="120"/>
      <c r="P16" s="121"/>
      <c r="Q16" s="114"/>
      <c r="R16" s="119"/>
      <c r="S16" s="120"/>
      <c r="T16" s="121"/>
      <c r="U16" s="58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83"/>
      <c r="GA16" s="83"/>
      <c r="GB16" s="83"/>
      <c r="GC16" s="83"/>
      <c r="GD16" s="83"/>
      <c r="GE16" s="83"/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3"/>
      <c r="GQ16" s="83"/>
      <c r="GR16" s="83"/>
      <c r="GS16" s="83"/>
      <c r="GT16" s="83"/>
      <c r="GU16" s="83"/>
      <c r="GV16" s="83"/>
      <c r="GW16" s="83"/>
      <c r="GX16" s="83"/>
      <c r="GY16" s="83"/>
      <c r="GZ16" s="83"/>
      <c r="HA16" s="83"/>
      <c r="HB16" s="83"/>
      <c r="HC16" s="83"/>
      <c r="HD16" s="83"/>
      <c r="HE16" s="83"/>
      <c r="HF16" s="83"/>
      <c r="HG16" s="83"/>
      <c r="HH16" s="83"/>
      <c r="HI16" s="83"/>
      <c r="HJ16" s="83"/>
      <c r="HK16" s="83"/>
      <c r="HL16" s="83"/>
      <c r="HM16" s="83"/>
      <c r="HN16" s="83"/>
      <c r="HO16" s="83"/>
      <c r="HP16" s="83"/>
      <c r="HQ16" s="83"/>
      <c r="HR16" s="83"/>
      <c r="HS16" s="83"/>
      <c r="HT16" s="83"/>
      <c r="HU16" s="83"/>
      <c r="HV16" s="83"/>
      <c r="HW16" s="83"/>
      <c r="HX16" s="83"/>
      <c r="HY16" s="83"/>
      <c r="HZ16" s="83"/>
      <c r="IA16" s="83"/>
      <c r="IB16" s="83"/>
      <c r="IC16" s="83"/>
      <c r="ID16" s="83"/>
      <c r="IE16" s="83"/>
      <c r="IF16" s="83"/>
      <c r="IG16" s="83"/>
      <c r="IH16" s="83"/>
      <c r="II16" s="83"/>
      <c r="IJ16" s="83"/>
      <c r="IK16" s="83"/>
      <c r="IL16" s="83"/>
      <c r="IM16" s="83"/>
      <c r="IN16" s="83"/>
      <c r="IO16" s="83"/>
      <c r="IP16" s="83"/>
      <c r="IQ16" s="83"/>
      <c r="IR16" s="83"/>
      <c r="IS16" s="83"/>
    </row>
    <row r="17" spans="1:253" ht="25.5">
      <c r="A17" s="127" t="s">
        <v>314</v>
      </c>
      <c r="B17" s="128" t="s">
        <v>315</v>
      </c>
      <c r="C17" s="129"/>
      <c r="D17" s="140">
        <v>1997</v>
      </c>
      <c r="E17" s="114"/>
      <c r="F17" s="119"/>
      <c r="G17" s="120"/>
      <c r="H17" s="121"/>
      <c r="I17" s="114"/>
      <c r="J17" s="119"/>
      <c r="K17" s="120"/>
      <c r="L17" s="122"/>
      <c r="M17" s="114"/>
      <c r="N17" s="119"/>
      <c r="O17" s="120"/>
      <c r="P17" s="121"/>
      <c r="Q17" s="114"/>
      <c r="R17" s="119"/>
      <c r="S17" s="120"/>
      <c r="T17" s="121"/>
      <c r="U17" s="58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3"/>
      <c r="FF17" s="83"/>
      <c r="FG17" s="83"/>
      <c r="FH17" s="83"/>
      <c r="FI17" s="83"/>
      <c r="FJ17" s="83"/>
      <c r="FK17" s="83"/>
      <c r="FL17" s="83"/>
      <c r="FM17" s="83"/>
      <c r="FN17" s="83"/>
      <c r="FO17" s="83"/>
      <c r="FP17" s="83"/>
      <c r="FQ17" s="83"/>
      <c r="FR17" s="83"/>
      <c r="FS17" s="83"/>
      <c r="FT17" s="83"/>
      <c r="FU17" s="83"/>
      <c r="FV17" s="83"/>
      <c r="FW17" s="83"/>
      <c r="FX17" s="83"/>
      <c r="FY17" s="83"/>
      <c r="FZ17" s="83"/>
      <c r="GA17" s="83"/>
      <c r="GB17" s="83"/>
      <c r="GC17" s="83"/>
      <c r="GD17" s="83"/>
      <c r="GE17" s="83"/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3"/>
      <c r="GQ17" s="83"/>
      <c r="GR17" s="83"/>
      <c r="GS17" s="83"/>
      <c r="GT17" s="83"/>
      <c r="GU17" s="83"/>
      <c r="GV17" s="83"/>
      <c r="GW17" s="83"/>
      <c r="GX17" s="83"/>
      <c r="GY17" s="83"/>
      <c r="GZ17" s="83"/>
      <c r="HA17" s="83"/>
      <c r="HB17" s="83"/>
      <c r="HC17" s="83"/>
      <c r="HD17" s="83"/>
      <c r="HE17" s="83"/>
      <c r="HF17" s="83"/>
      <c r="HG17" s="83"/>
      <c r="HH17" s="83"/>
      <c r="HI17" s="83"/>
      <c r="HJ17" s="83"/>
      <c r="HK17" s="83"/>
      <c r="HL17" s="83"/>
      <c r="HM17" s="83"/>
      <c r="HN17" s="83"/>
      <c r="HO17" s="83"/>
      <c r="HP17" s="83"/>
      <c r="HQ17" s="83"/>
      <c r="HR17" s="83"/>
      <c r="HS17" s="83"/>
      <c r="HT17" s="83"/>
      <c r="HU17" s="83"/>
      <c r="HV17" s="83"/>
      <c r="HW17" s="83"/>
      <c r="HX17" s="83"/>
      <c r="HY17" s="83"/>
      <c r="HZ17" s="83"/>
      <c r="IA17" s="83"/>
      <c r="IB17" s="83"/>
      <c r="IC17" s="83"/>
      <c r="ID17" s="83"/>
      <c r="IE17" s="83"/>
      <c r="IF17" s="83"/>
      <c r="IG17" s="83"/>
      <c r="IH17" s="83"/>
      <c r="II17" s="83"/>
      <c r="IJ17" s="83"/>
      <c r="IK17" s="83"/>
      <c r="IL17" s="83"/>
      <c r="IM17" s="83"/>
      <c r="IN17" s="83"/>
      <c r="IO17" s="83"/>
      <c r="IP17" s="83"/>
      <c r="IQ17" s="83"/>
      <c r="IR17" s="83"/>
      <c r="IS17" s="83"/>
    </row>
    <row r="18" spans="1:253" ht="25.5">
      <c r="A18" s="85" t="s">
        <v>316</v>
      </c>
      <c r="B18" s="86" t="s">
        <v>317</v>
      </c>
      <c r="C18" s="84"/>
      <c r="D18" s="140">
        <v>300</v>
      </c>
      <c r="E18" s="114"/>
      <c r="F18" s="119"/>
      <c r="G18" s="120"/>
      <c r="H18" s="121"/>
      <c r="I18" s="114"/>
      <c r="J18" s="119"/>
      <c r="K18" s="120"/>
      <c r="L18" s="122"/>
      <c r="M18" s="114"/>
      <c r="N18" s="119"/>
      <c r="O18" s="120"/>
      <c r="P18" s="121"/>
      <c r="Q18" s="114"/>
      <c r="R18" s="119"/>
      <c r="S18" s="120"/>
      <c r="T18" s="121"/>
      <c r="U18" s="58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3"/>
      <c r="FF18" s="83"/>
      <c r="FG18" s="83"/>
      <c r="FH18" s="83"/>
      <c r="FI18" s="83"/>
      <c r="FJ18" s="83"/>
      <c r="FK18" s="83"/>
      <c r="FL18" s="83"/>
      <c r="FM18" s="83"/>
      <c r="FN18" s="83"/>
      <c r="FO18" s="83"/>
      <c r="FP18" s="83"/>
      <c r="FQ18" s="83"/>
      <c r="FR18" s="83"/>
      <c r="FS18" s="83"/>
      <c r="FT18" s="83"/>
      <c r="FU18" s="83"/>
      <c r="FV18" s="83"/>
      <c r="FW18" s="83"/>
      <c r="FX18" s="83"/>
      <c r="FY18" s="83"/>
      <c r="FZ18" s="83"/>
      <c r="GA18" s="83"/>
      <c r="GB18" s="83"/>
      <c r="GC18" s="83"/>
      <c r="GD18" s="83"/>
      <c r="GE18" s="83"/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3"/>
      <c r="GQ18" s="83"/>
      <c r="GR18" s="83"/>
      <c r="GS18" s="83"/>
      <c r="GT18" s="83"/>
      <c r="GU18" s="83"/>
      <c r="GV18" s="83"/>
      <c r="GW18" s="83"/>
      <c r="GX18" s="83"/>
      <c r="GY18" s="83"/>
      <c r="GZ18" s="83"/>
      <c r="HA18" s="83"/>
      <c r="HB18" s="83"/>
      <c r="HC18" s="83"/>
      <c r="HD18" s="83"/>
      <c r="HE18" s="83"/>
      <c r="HF18" s="83"/>
      <c r="HG18" s="83"/>
      <c r="HH18" s="83"/>
      <c r="HI18" s="83"/>
      <c r="HJ18" s="83"/>
      <c r="HK18" s="83"/>
      <c r="HL18" s="83"/>
      <c r="HM18" s="83"/>
      <c r="HN18" s="83"/>
      <c r="HO18" s="83"/>
      <c r="HP18" s="83"/>
      <c r="HQ18" s="83"/>
      <c r="HR18" s="83"/>
      <c r="HS18" s="83"/>
      <c r="HT18" s="83"/>
      <c r="HU18" s="83"/>
      <c r="HV18" s="83"/>
      <c r="HW18" s="83"/>
      <c r="HX18" s="83"/>
      <c r="HY18" s="83"/>
      <c r="HZ18" s="83"/>
      <c r="IA18" s="83"/>
      <c r="IB18" s="83"/>
      <c r="IC18" s="83"/>
      <c r="ID18" s="83"/>
      <c r="IE18" s="83"/>
      <c r="IF18" s="83"/>
      <c r="IG18" s="83"/>
      <c r="IH18" s="83"/>
      <c r="II18" s="83"/>
      <c r="IJ18" s="83"/>
      <c r="IK18" s="83"/>
      <c r="IL18" s="83"/>
      <c r="IM18" s="83"/>
      <c r="IN18" s="83"/>
      <c r="IO18" s="83"/>
      <c r="IP18" s="83"/>
      <c r="IQ18" s="83"/>
      <c r="IR18" s="83"/>
      <c r="IS18" s="83"/>
    </row>
    <row r="19" spans="1:253" ht="25.5">
      <c r="A19" s="85" t="s">
        <v>318</v>
      </c>
      <c r="B19" s="86" t="s">
        <v>319</v>
      </c>
      <c r="C19" s="84"/>
      <c r="D19" s="140">
        <v>1997</v>
      </c>
      <c r="E19" s="114"/>
      <c r="F19" s="119"/>
      <c r="G19" s="120"/>
      <c r="H19" s="121"/>
      <c r="I19" s="114"/>
      <c r="J19" s="119"/>
      <c r="K19" s="120"/>
      <c r="L19" s="122"/>
      <c r="M19" s="114"/>
      <c r="N19" s="119"/>
      <c r="O19" s="120"/>
      <c r="P19" s="121"/>
      <c r="Q19" s="114"/>
      <c r="R19" s="119"/>
      <c r="S19" s="120"/>
      <c r="T19" s="121"/>
      <c r="U19" s="58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83"/>
      <c r="HB19" s="83"/>
      <c r="HC19" s="83"/>
      <c r="HD19" s="83"/>
      <c r="HE19" s="83"/>
      <c r="HF19" s="83"/>
      <c r="HG19" s="83"/>
      <c r="HH19" s="83"/>
      <c r="HI19" s="83"/>
      <c r="HJ19" s="83"/>
      <c r="HK19" s="83"/>
      <c r="HL19" s="83"/>
      <c r="HM19" s="83"/>
      <c r="HN19" s="83"/>
      <c r="HO19" s="83"/>
      <c r="HP19" s="83"/>
      <c r="HQ19" s="83"/>
      <c r="HR19" s="83"/>
      <c r="HS19" s="83"/>
      <c r="HT19" s="83"/>
      <c r="HU19" s="83"/>
      <c r="HV19" s="83"/>
      <c r="HW19" s="83"/>
      <c r="HX19" s="83"/>
      <c r="HY19" s="83"/>
      <c r="HZ19" s="83"/>
      <c r="IA19" s="83"/>
      <c r="IB19" s="83"/>
      <c r="IC19" s="83"/>
      <c r="ID19" s="83"/>
      <c r="IE19" s="83"/>
      <c r="IF19" s="83"/>
      <c r="IG19" s="83"/>
      <c r="IH19" s="83"/>
      <c r="II19" s="83"/>
      <c r="IJ19" s="83"/>
      <c r="IK19" s="83"/>
      <c r="IL19" s="83"/>
      <c r="IM19" s="83"/>
      <c r="IN19" s="83"/>
      <c r="IO19" s="83"/>
      <c r="IP19" s="83"/>
      <c r="IQ19" s="83"/>
      <c r="IR19" s="83"/>
      <c r="IS19" s="83"/>
    </row>
    <row r="20" spans="1:253" ht="25.5">
      <c r="A20" s="85" t="s">
        <v>320</v>
      </c>
      <c r="B20" s="126" t="s">
        <v>321</v>
      </c>
      <c r="C20" s="125"/>
      <c r="D20" s="140"/>
      <c r="E20" s="114"/>
      <c r="F20" s="119"/>
      <c r="G20" s="120"/>
      <c r="H20" s="121"/>
      <c r="I20" s="114"/>
      <c r="J20" s="119"/>
      <c r="K20" s="120"/>
      <c r="L20" s="122"/>
      <c r="M20" s="114"/>
      <c r="N20" s="119"/>
      <c r="O20" s="120"/>
      <c r="P20" s="121"/>
      <c r="Q20" s="114"/>
      <c r="R20" s="119"/>
      <c r="S20" s="120"/>
      <c r="T20" s="121"/>
      <c r="U20" s="58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  <c r="HD20" s="83"/>
      <c r="HE20" s="83"/>
      <c r="HF20" s="83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3"/>
      <c r="HS20" s="83"/>
      <c r="HT20" s="83"/>
      <c r="HU20" s="83"/>
      <c r="HV20" s="83"/>
      <c r="HW20" s="83"/>
      <c r="HX20" s="83"/>
      <c r="HY20" s="83"/>
      <c r="HZ20" s="83"/>
      <c r="IA20" s="83"/>
      <c r="IB20" s="83"/>
      <c r="IC20" s="83"/>
      <c r="ID20" s="83"/>
      <c r="IE20" s="83"/>
      <c r="IF20" s="83"/>
      <c r="IG20" s="83"/>
      <c r="IH20" s="83"/>
      <c r="II20" s="83"/>
      <c r="IJ20" s="83"/>
      <c r="IK20" s="83"/>
      <c r="IL20" s="83"/>
      <c r="IM20" s="83"/>
      <c r="IN20" s="83"/>
      <c r="IO20" s="83"/>
      <c r="IP20" s="83"/>
      <c r="IQ20" s="83"/>
      <c r="IR20" s="83"/>
      <c r="IS20" s="83"/>
    </row>
    <row r="21" spans="1:253" ht="15.75">
      <c r="A21" s="142"/>
      <c r="B21" s="87" t="s">
        <v>287</v>
      </c>
      <c r="C21" s="123"/>
      <c r="D21" s="141"/>
      <c r="E21" s="114"/>
      <c r="F21" s="119"/>
      <c r="G21" s="120"/>
      <c r="H21" s="121"/>
      <c r="I21" s="114"/>
      <c r="J21" s="119"/>
      <c r="K21" s="120"/>
      <c r="L21" s="122"/>
      <c r="M21" s="114"/>
      <c r="N21" s="119"/>
      <c r="O21" s="120"/>
      <c r="P21" s="121"/>
      <c r="Q21" s="114"/>
      <c r="R21" s="119"/>
      <c r="S21" s="120"/>
      <c r="T21" s="121"/>
      <c r="U21" s="58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  <c r="FT21" s="83"/>
      <c r="FU21" s="83"/>
      <c r="FV21" s="83"/>
      <c r="FW21" s="83"/>
      <c r="FX21" s="83"/>
      <c r="FY21" s="83"/>
      <c r="FZ21" s="83"/>
      <c r="GA21" s="83"/>
      <c r="GB21" s="83"/>
      <c r="GC21" s="83"/>
      <c r="GD21" s="83"/>
      <c r="GE21" s="83"/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3"/>
      <c r="GQ21" s="83"/>
      <c r="GR21" s="83"/>
      <c r="GS21" s="83"/>
      <c r="GT21" s="83"/>
      <c r="GU21" s="83"/>
      <c r="GV21" s="83"/>
      <c r="GW21" s="83"/>
      <c r="GX21" s="83"/>
      <c r="GY21" s="83"/>
      <c r="GZ21" s="83"/>
      <c r="HA21" s="83"/>
      <c r="HB21" s="83"/>
      <c r="HC21" s="83"/>
      <c r="HD21" s="83"/>
      <c r="HE21" s="83"/>
      <c r="HF21" s="83"/>
      <c r="HG21" s="83"/>
      <c r="HH21" s="83"/>
      <c r="HI21" s="83"/>
      <c r="HJ21" s="83"/>
      <c r="HK21" s="83"/>
      <c r="HL21" s="83"/>
      <c r="HM21" s="83"/>
      <c r="HN21" s="83"/>
      <c r="HO21" s="83"/>
      <c r="HP21" s="83"/>
      <c r="HQ21" s="83"/>
      <c r="HR21" s="83"/>
      <c r="HS21" s="83"/>
      <c r="HT21" s="83"/>
      <c r="HU21" s="83"/>
      <c r="HV21" s="83"/>
      <c r="HW21" s="83"/>
      <c r="HX21" s="83"/>
      <c r="HY21" s="83"/>
      <c r="HZ21" s="83"/>
      <c r="IA21" s="83"/>
      <c r="IB21" s="83"/>
      <c r="IC21" s="83"/>
      <c r="ID21" s="83"/>
      <c r="IE21" s="83"/>
      <c r="IF21" s="83"/>
      <c r="IG21" s="83"/>
      <c r="IH21" s="83"/>
      <c r="II21" s="83"/>
      <c r="IJ21" s="83"/>
      <c r="IK21" s="83"/>
      <c r="IL21" s="83"/>
      <c r="IM21" s="83"/>
      <c r="IN21" s="83"/>
      <c r="IO21" s="83"/>
      <c r="IP21" s="83"/>
      <c r="IQ21" s="83"/>
      <c r="IR21" s="83"/>
      <c r="IS21" s="83"/>
    </row>
    <row r="22" spans="1:253" ht="25.5">
      <c r="A22" s="142"/>
      <c r="B22" s="133" t="s">
        <v>324</v>
      </c>
      <c r="C22" s="129"/>
      <c r="D22" s="140">
        <v>2003</v>
      </c>
      <c r="E22" s="114"/>
      <c r="F22" s="119"/>
      <c r="G22" s="120"/>
      <c r="H22" s="121"/>
      <c r="I22" s="114"/>
      <c r="J22" s="119"/>
      <c r="K22" s="120"/>
      <c r="L22" s="122"/>
      <c r="M22" s="114"/>
      <c r="N22" s="119"/>
      <c r="O22" s="120"/>
      <c r="P22" s="121"/>
      <c r="Q22" s="114"/>
      <c r="R22" s="119"/>
      <c r="S22" s="120"/>
      <c r="T22" s="121"/>
      <c r="U22" s="58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83"/>
      <c r="FE22" s="83"/>
      <c r="FF22" s="83"/>
      <c r="FG22" s="83"/>
      <c r="FH22" s="83"/>
      <c r="FI22" s="83"/>
      <c r="FJ22" s="83"/>
      <c r="FK22" s="83"/>
      <c r="FL22" s="83"/>
      <c r="FM22" s="83"/>
      <c r="FN22" s="83"/>
      <c r="FO22" s="83"/>
      <c r="FP22" s="83"/>
      <c r="FQ22" s="83"/>
      <c r="FR22" s="83"/>
      <c r="FS22" s="83"/>
      <c r="FT22" s="83"/>
      <c r="FU22" s="83"/>
      <c r="FV22" s="83"/>
      <c r="FW22" s="83"/>
      <c r="FX22" s="83"/>
      <c r="FY22" s="83"/>
      <c r="FZ22" s="83"/>
      <c r="GA22" s="83"/>
      <c r="GB22" s="83"/>
      <c r="GC22" s="83"/>
      <c r="GD22" s="83"/>
      <c r="GE22" s="83"/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3"/>
      <c r="GQ22" s="83"/>
      <c r="GR22" s="83"/>
      <c r="GS22" s="83"/>
      <c r="GT22" s="83"/>
      <c r="GU22" s="83"/>
      <c r="GV22" s="83"/>
      <c r="GW22" s="83"/>
      <c r="GX22" s="83"/>
      <c r="GY22" s="83"/>
      <c r="GZ22" s="83"/>
      <c r="HA22" s="83"/>
      <c r="HB22" s="83"/>
      <c r="HC22" s="83"/>
      <c r="HD22" s="83"/>
      <c r="HE22" s="83"/>
      <c r="HF22" s="83"/>
      <c r="HG22" s="83"/>
      <c r="HH22" s="83"/>
      <c r="HI22" s="83"/>
      <c r="HJ22" s="83"/>
      <c r="HK22" s="83"/>
      <c r="HL22" s="83"/>
      <c r="HM22" s="83"/>
      <c r="HN22" s="83"/>
      <c r="HO22" s="83"/>
      <c r="HP22" s="83"/>
      <c r="HQ22" s="83"/>
      <c r="HR22" s="83"/>
      <c r="HS22" s="83"/>
      <c r="HT22" s="83"/>
      <c r="HU22" s="83"/>
      <c r="HV22" s="83"/>
      <c r="HW22" s="83"/>
      <c r="HX22" s="83"/>
      <c r="HY22" s="83"/>
      <c r="HZ22" s="83"/>
      <c r="IA22" s="83"/>
      <c r="IB22" s="83"/>
      <c r="IC22" s="83"/>
      <c r="ID22" s="83"/>
      <c r="IE22" s="83"/>
      <c r="IF22" s="83"/>
      <c r="IG22" s="83"/>
      <c r="IH22" s="83"/>
      <c r="II22" s="83"/>
      <c r="IJ22" s="83"/>
      <c r="IK22" s="83"/>
      <c r="IL22" s="83"/>
      <c r="IM22" s="83"/>
      <c r="IN22" s="83"/>
      <c r="IO22" s="83"/>
      <c r="IP22" s="83"/>
      <c r="IQ22" s="83"/>
      <c r="IR22" s="83"/>
      <c r="IS22" s="83"/>
    </row>
    <row r="23" spans="1:41" s="83" customFormat="1" ht="16.5" thickBot="1">
      <c r="A23" s="143"/>
      <c r="B23" s="134" t="str">
        <f>+CONCATENATE("Összes költség ",D22," évi árszinten (ezer Ft)")</f>
        <v>Összes költség 2003 évi árszinten (ezer Ft)</v>
      </c>
      <c r="C23" s="144"/>
      <c r="D23" s="145">
        <f>+D5*VLOOKUP(infláció!$C$2,infláció!$A$4:$AN$40,segédlet!D6-1976)+D8*VLOOKUP(infláció!$C$2,infláció!$A$4:$AN$40,segédlet!D9-1976)+D13*VLOOKUP(infláció!$C$2,infláció!$A$4:$AN$40,segédlet!D14-1976)+D18*VLOOKUP(infláció!$C$2,infláció!$A$4:$AN$40,segédlet!D19-1976)</f>
        <v>139622.92156862744</v>
      </c>
      <c r="E23" s="114"/>
      <c r="F23" s="119"/>
      <c r="G23" s="120"/>
      <c r="H23" s="121"/>
      <c r="I23" s="114"/>
      <c r="J23" s="119"/>
      <c r="K23" s="120"/>
      <c r="L23" s="122"/>
      <c r="M23" s="114"/>
      <c r="N23" s="119"/>
      <c r="O23" s="120"/>
      <c r="P23" s="121"/>
      <c r="Q23" s="114"/>
      <c r="R23" s="119"/>
      <c r="S23" s="120"/>
      <c r="T23" s="121"/>
      <c r="U23" s="58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</row>
    <row r="24" spans="1:41" s="83" customFormat="1" ht="15.75">
      <c r="A24" s="91"/>
      <c r="B24" s="93"/>
      <c r="C24" s="89"/>
      <c r="D24" s="82"/>
      <c r="E24" s="114"/>
      <c r="F24" s="119"/>
      <c r="G24" s="120"/>
      <c r="H24" s="121"/>
      <c r="I24" s="114"/>
      <c r="J24" s="119"/>
      <c r="K24" s="120"/>
      <c r="L24" s="122"/>
      <c r="M24" s="114"/>
      <c r="N24" s="119"/>
      <c r="O24" s="120"/>
      <c r="P24" s="121"/>
      <c r="Q24" s="114"/>
      <c r="R24" s="119"/>
      <c r="S24" s="120"/>
      <c r="T24" s="121"/>
      <c r="U24" s="58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</row>
    <row r="25" spans="1:23" s="82" customFormat="1" ht="12.75">
      <c r="A25" s="91"/>
      <c r="B25" s="93"/>
      <c r="C25" s="94"/>
      <c r="D25" s="96"/>
      <c r="E25" s="96"/>
      <c r="F25" s="96"/>
      <c r="G25" s="96"/>
      <c r="H25" s="81"/>
      <c r="I25" s="81"/>
      <c r="J25" s="90"/>
      <c r="K25" s="88"/>
      <c r="M25" s="81"/>
      <c r="N25" s="81"/>
      <c r="O25" s="90"/>
      <c r="P25" s="88"/>
      <c r="R25" s="81"/>
      <c r="T25" s="90"/>
      <c r="U25" s="88"/>
      <c r="W25" s="80"/>
    </row>
    <row r="26" spans="1:23" s="82" customFormat="1" ht="12.75">
      <c r="A26" s="91"/>
      <c r="B26" s="93"/>
      <c r="C26" s="94"/>
      <c r="D26" s="90"/>
      <c r="E26" s="90"/>
      <c r="F26" s="90"/>
      <c r="G26" s="90"/>
      <c r="H26" s="81"/>
      <c r="I26" s="81"/>
      <c r="J26" s="90"/>
      <c r="K26" s="88"/>
      <c r="M26" s="81"/>
      <c r="N26" s="81"/>
      <c r="O26" s="90"/>
      <c r="P26" s="88"/>
      <c r="R26" s="81"/>
      <c r="T26" s="90"/>
      <c r="U26" s="88"/>
      <c r="W26" s="80"/>
    </row>
    <row r="27" spans="1:23" s="82" customFormat="1" ht="12.75">
      <c r="A27" s="91"/>
      <c r="B27" s="93"/>
      <c r="C27" s="94"/>
      <c r="H27" s="81"/>
      <c r="I27" s="81"/>
      <c r="J27" s="90"/>
      <c r="K27" s="88"/>
      <c r="M27" s="81"/>
      <c r="N27" s="81"/>
      <c r="O27" s="90"/>
      <c r="P27" s="88"/>
      <c r="R27" s="81"/>
      <c r="T27" s="90"/>
      <c r="U27" s="88"/>
      <c r="W27" s="80"/>
    </row>
    <row r="28" spans="1:23" s="82" customFormat="1" ht="15.75">
      <c r="A28" s="91"/>
      <c r="B28" s="97"/>
      <c r="C28" s="94"/>
      <c r="D28" s="90"/>
      <c r="E28" s="90"/>
      <c r="F28" s="88"/>
      <c r="G28" s="95"/>
      <c r="H28" s="81"/>
      <c r="I28" s="81"/>
      <c r="J28" s="90"/>
      <c r="K28" s="88"/>
      <c r="M28" s="81"/>
      <c r="N28" s="81"/>
      <c r="O28" s="90"/>
      <c r="P28" s="88"/>
      <c r="R28" s="81"/>
      <c r="T28" s="90"/>
      <c r="U28" s="88"/>
      <c r="W28" s="80"/>
    </row>
    <row r="29" spans="1:23" s="82" customFormat="1" ht="15.75">
      <c r="A29" s="91"/>
      <c r="B29" s="97"/>
      <c r="C29" s="97"/>
      <c r="D29" s="90"/>
      <c r="E29" s="90"/>
      <c r="F29" s="88"/>
      <c r="G29" s="95"/>
      <c r="H29" s="81"/>
      <c r="I29" s="81"/>
      <c r="J29" s="90"/>
      <c r="K29" s="88"/>
      <c r="M29" s="81"/>
      <c r="N29" s="81"/>
      <c r="O29" s="90"/>
      <c r="P29" s="88"/>
      <c r="R29" s="81"/>
      <c r="T29" s="90"/>
      <c r="U29" s="88"/>
      <c r="W29" s="80"/>
    </row>
    <row r="30" spans="1:23" s="82" customFormat="1" ht="15.75">
      <c r="A30" s="91"/>
      <c r="B30" s="92"/>
      <c r="C30" s="98"/>
      <c r="D30" s="90"/>
      <c r="E30" s="90"/>
      <c r="F30" s="90"/>
      <c r="G30" s="90"/>
      <c r="H30" s="80"/>
      <c r="I30" s="80"/>
      <c r="J30" s="90"/>
      <c r="K30" s="88"/>
      <c r="M30" s="81"/>
      <c r="N30" s="81"/>
      <c r="O30" s="90"/>
      <c r="P30" s="88"/>
      <c r="R30" s="81"/>
      <c r="T30" s="90"/>
      <c r="U30" s="88"/>
      <c r="W30" s="80"/>
    </row>
    <row r="31" spans="1:23" s="102" customFormat="1" ht="15.75">
      <c r="A31" s="99"/>
      <c r="B31" s="92"/>
      <c r="C31" s="98"/>
      <c r="D31" s="100"/>
      <c r="E31" s="100"/>
      <c r="F31" s="100"/>
      <c r="G31" s="100"/>
      <c r="H31" s="81"/>
      <c r="I31" s="81"/>
      <c r="J31" s="100"/>
      <c r="K31" s="101"/>
      <c r="M31" s="81"/>
      <c r="N31" s="81"/>
      <c r="O31" s="100"/>
      <c r="P31" s="101"/>
      <c r="R31" s="81"/>
      <c r="T31" s="100"/>
      <c r="U31" s="101"/>
      <c r="W31" s="80"/>
    </row>
    <row r="32" spans="1:23" s="82" customFormat="1" ht="12.75">
      <c r="A32" s="91"/>
      <c r="B32" s="93"/>
      <c r="C32" s="94"/>
      <c r="D32" s="90"/>
      <c r="E32" s="90"/>
      <c r="F32" s="88"/>
      <c r="G32" s="95"/>
      <c r="H32" s="81"/>
      <c r="I32" s="81"/>
      <c r="J32" s="90"/>
      <c r="K32" s="88"/>
      <c r="M32" s="81"/>
      <c r="N32" s="81"/>
      <c r="O32" s="90"/>
      <c r="P32" s="88"/>
      <c r="R32" s="81"/>
      <c r="T32" s="90"/>
      <c r="U32" s="88"/>
      <c r="W32" s="80"/>
    </row>
    <row r="33" spans="1:23" s="82" customFormat="1" ht="12.75">
      <c r="A33" s="91"/>
      <c r="B33" s="93"/>
      <c r="C33" s="94"/>
      <c r="D33" s="90"/>
      <c r="E33" s="90"/>
      <c r="F33" s="88"/>
      <c r="G33" s="95"/>
      <c r="H33" s="81"/>
      <c r="I33" s="81"/>
      <c r="J33" s="90"/>
      <c r="K33" s="88">
        <f>+K30*(D31+E31+F31+G31)</f>
        <v>0</v>
      </c>
      <c r="M33" s="81"/>
      <c r="N33" s="81"/>
      <c r="O33" s="90"/>
      <c r="P33" s="88"/>
      <c r="R33" s="81"/>
      <c r="T33" s="90"/>
      <c r="U33" s="88"/>
      <c r="W33" s="80"/>
    </row>
    <row r="34" spans="1:23" s="82" customFormat="1" ht="12.75">
      <c r="A34" s="91"/>
      <c r="B34" s="93"/>
      <c r="C34" s="94"/>
      <c r="D34" s="90"/>
      <c r="E34" s="90"/>
      <c r="F34" s="88"/>
      <c r="G34" s="95"/>
      <c r="H34" s="81"/>
      <c r="I34" s="81"/>
      <c r="J34" s="90"/>
      <c r="K34" s="88"/>
      <c r="M34" s="81"/>
      <c r="N34" s="81"/>
      <c r="O34" s="90"/>
      <c r="P34" s="88"/>
      <c r="R34" s="81"/>
      <c r="T34" s="90"/>
      <c r="U34" s="88"/>
      <c r="W34" s="80"/>
    </row>
    <row r="35" spans="1:23" s="82" customFormat="1" ht="12.75">
      <c r="A35" s="91"/>
      <c r="B35" s="93"/>
      <c r="C35" s="94"/>
      <c r="D35" s="90"/>
      <c r="E35" s="90"/>
      <c r="F35" s="88"/>
      <c r="G35" s="95"/>
      <c r="H35" s="81"/>
      <c r="I35" s="81"/>
      <c r="J35" s="90"/>
      <c r="K35" s="88"/>
      <c r="M35" s="81"/>
      <c r="N35" s="81"/>
      <c r="O35" s="90"/>
      <c r="P35" s="88"/>
      <c r="R35" s="81"/>
      <c r="T35" s="90"/>
      <c r="U35" s="88"/>
      <c r="W35" s="80"/>
    </row>
    <row r="36" spans="1:23" s="82" customFormat="1" ht="12.75">
      <c r="A36" s="91"/>
      <c r="B36" s="93"/>
      <c r="C36" s="94"/>
      <c r="D36" s="90"/>
      <c r="E36" s="90"/>
      <c r="F36" s="88"/>
      <c r="G36" s="95"/>
      <c r="H36" s="81"/>
      <c r="I36" s="81"/>
      <c r="J36" s="90"/>
      <c r="K36" s="88"/>
      <c r="M36" s="81"/>
      <c r="N36" s="81"/>
      <c r="O36" s="90"/>
      <c r="P36" s="88"/>
      <c r="R36" s="81"/>
      <c r="T36" s="90"/>
      <c r="U36" s="88"/>
      <c r="W36" s="80"/>
    </row>
    <row r="37" spans="1:23" s="82" customFormat="1" ht="12.75">
      <c r="A37" s="91"/>
      <c r="B37" s="93"/>
      <c r="C37" s="94"/>
      <c r="D37" s="90"/>
      <c r="E37" s="90"/>
      <c r="F37" s="88"/>
      <c r="G37" s="95"/>
      <c r="H37" s="81"/>
      <c r="I37" s="81"/>
      <c r="J37" s="90"/>
      <c r="K37" s="88"/>
      <c r="M37" s="81"/>
      <c r="N37" s="81"/>
      <c r="O37" s="90"/>
      <c r="P37" s="88"/>
      <c r="R37" s="81"/>
      <c r="T37" s="90"/>
      <c r="U37" s="88"/>
      <c r="W37" s="80"/>
    </row>
    <row r="38" spans="1:23" s="82" customFormat="1" ht="12.75">
      <c r="A38" s="91"/>
      <c r="B38" s="93"/>
      <c r="C38" s="94"/>
      <c r="D38" s="90"/>
      <c r="E38" s="90"/>
      <c r="F38" s="88"/>
      <c r="G38" s="95"/>
      <c r="H38" s="81"/>
      <c r="I38" s="81"/>
      <c r="J38" s="90"/>
      <c r="K38" s="88"/>
      <c r="M38" s="81"/>
      <c r="N38" s="81"/>
      <c r="O38" s="90"/>
      <c r="P38" s="88"/>
      <c r="R38" s="81"/>
      <c r="T38" s="90"/>
      <c r="U38" s="88"/>
      <c r="W38" s="80"/>
    </row>
    <row r="39" spans="1:23" s="82" customFormat="1" ht="12.75">
      <c r="A39" s="91"/>
      <c r="B39" s="93"/>
      <c r="C39" s="94"/>
      <c r="D39" s="90"/>
      <c r="E39" s="90"/>
      <c r="F39" s="88"/>
      <c r="G39" s="95"/>
      <c r="H39" s="81"/>
      <c r="I39" s="81"/>
      <c r="J39" s="90"/>
      <c r="K39" s="88"/>
      <c r="M39" s="81"/>
      <c r="N39" s="81"/>
      <c r="O39" s="90"/>
      <c r="P39" s="88"/>
      <c r="R39" s="81"/>
      <c r="T39" s="90"/>
      <c r="U39" s="88"/>
      <c r="W39" s="80"/>
    </row>
    <row r="40" spans="1:23" s="82" customFormat="1" ht="12.75">
      <c r="A40" s="91"/>
      <c r="B40" s="93"/>
      <c r="C40" s="94"/>
      <c r="D40" s="90"/>
      <c r="E40" s="90"/>
      <c r="F40" s="88"/>
      <c r="G40" s="95"/>
      <c r="H40" s="81"/>
      <c r="I40" s="81"/>
      <c r="J40" s="90"/>
      <c r="K40" s="88"/>
      <c r="M40" s="81"/>
      <c r="N40" s="81"/>
      <c r="O40" s="90"/>
      <c r="P40" s="88"/>
      <c r="R40" s="81"/>
      <c r="T40" s="90"/>
      <c r="U40" s="88"/>
      <c r="W40" s="80"/>
    </row>
    <row r="41" spans="1:23" s="82" customFormat="1" ht="12.75">
      <c r="A41" s="91"/>
      <c r="B41" s="93"/>
      <c r="C41" s="94"/>
      <c r="D41" s="90"/>
      <c r="E41" s="90"/>
      <c r="F41" s="88"/>
      <c r="G41" s="95"/>
      <c r="H41" s="81"/>
      <c r="I41" s="81"/>
      <c r="J41" s="90"/>
      <c r="K41" s="88"/>
      <c r="M41" s="81"/>
      <c r="N41" s="81"/>
      <c r="O41" s="90"/>
      <c r="P41" s="88"/>
      <c r="R41" s="81"/>
      <c r="T41" s="90"/>
      <c r="U41" s="88"/>
      <c r="W41" s="80"/>
    </row>
    <row r="42" spans="1:23" s="82" customFormat="1" ht="12.75">
      <c r="A42" s="91"/>
      <c r="B42" s="93"/>
      <c r="C42" s="94"/>
      <c r="D42" s="90"/>
      <c r="E42" s="90"/>
      <c r="F42" s="88"/>
      <c r="G42" s="95"/>
      <c r="H42" s="81"/>
      <c r="I42" s="81"/>
      <c r="J42" s="90"/>
      <c r="K42" s="88"/>
      <c r="M42" s="81"/>
      <c r="N42" s="81"/>
      <c r="O42" s="90"/>
      <c r="P42" s="88"/>
      <c r="R42" s="81"/>
      <c r="T42" s="90"/>
      <c r="U42" s="88"/>
      <c r="W42" s="80"/>
    </row>
    <row r="43" spans="1:23" s="82" customFormat="1" ht="12.75">
      <c r="A43" s="91"/>
      <c r="B43" s="93"/>
      <c r="C43" s="94"/>
      <c r="D43" s="90"/>
      <c r="E43" s="90"/>
      <c r="F43" s="88"/>
      <c r="G43" s="95"/>
      <c r="H43" s="81"/>
      <c r="I43" s="81"/>
      <c r="J43" s="90"/>
      <c r="K43" s="88"/>
      <c r="M43" s="81"/>
      <c r="N43" s="81"/>
      <c r="O43" s="90"/>
      <c r="P43" s="88"/>
      <c r="R43" s="81"/>
      <c r="T43" s="90"/>
      <c r="U43" s="88"/>
      <c r="W43" s="80"/>
    </row>
    <row r="44" spans="1:23" s="82" customFormat="1" ht="12.75">
      <c r="A44" s="91"/>
      <c r="B44" s="93"/>
      <c r="C44" s="94"/>
      <c r="D44" s="90"/>
      <c r="E44" s="90"/>
      <c r="F44" s="88"/>
      <c r="G44" s="95"/>
      <c r="H44" s="81"/>
      <c r="I44" s="81"/>
      <c r="J44" s="90"/>
      <c r="K44" s="88"/>
      <c r="M44" s="81"/>
      <c r="N44" s="81"/>
      <c r="O44" s="90"/>
      <c r="P44" s="88"/>
      <c r="R44" s="81"/>
      <c r="T44" s="90"/>
      <c r="U44" s="88"/>
      <c r="W44" s="80"/>
    </row>
    <row r="45" spans="1:23" s="82" customFormat="1" ht="12.75">
      <c r="A45" s="91"/>
      <c r="B45" s="93"/>
      <c r="C45" s="94"/>
      <c r="D45" s="90"/>
      <c r="E45" s="90"/>
      <c r="F45" s="88"/>
      <c r="G45" s="95"/>
      <c r="H45" s="81"/>
      <c r="I45" s="81"/>
      <c r="J45" s="90"/>
      <c r="K45" s="88"/>
      <c r="M45" s="81"/>
      <c r="N45" s="81"/>
      <c r="O45" s="90"/>
      <c r="P45" s="88"/>
      <c r="R45" s="81"/>
      <c r="T45" s="90"/>
      <c r="U45" s="88"/>
      <c r="W45" s="80"/>
    </row>
    <row r="46" spans="1:23" s="82" customFormat="1" ht="12.75">
      <c r="A46" s="91"/>
      <c r="B46" s="93"/>
      <c r="C46" s="94"/>
      <c r="D46" s="90"/>
      <c r="E46" s="90"/>
      <c r="F46" s="88"/>
      <c r="G46" s="95"/>
      <c r="H46" s="81"/>
      <c r="I46" s="81"/>
      <c r="J46" s="90"/>
      <c r="K46" s="88"/>
      <c r="M46" s="81"/>
      <c r="N46" s="81"/>
      <c r="O46" s="90"/>
      <c r="P46" s="88"/>
      <c r="R46" s="81"/>
      <c r="T46" s="90"/>
      <c r="U46" s="88"/>
      <c r="W46" s="80"/>
    </row>
    <row r="47" spans="1:23" s="82" customFormat="1" ht="12.75">
      <c r="A47" s="91"/>
      <c r="B47" s="93"/>
      <c r="C47" s="94"/>
      <c r="D47" s="90"/>
      <c r="E47" s="90"/>
      <c r="F47" s="88"/>
      <c r="G47" s="95"/>
      <c r="H47" s="81"/>
      <c r="I47" s="81"/>
      <c r="J47" s="90"/>
      <c r="K47" s="88"/>
      <c r="M47" s="81"/>
      <c r="N47" s="81"/>
      <c r="O47" s="90"/>
      <c r="P47" s="88"/>
      <c r="R47" s="81"/>
      <c r="T47" s="90"/>
      <c r="U47" s="88"/>
      <c r="W47" s="80"/>
    </row>
    <row r="48" spans="1:23" s="82" customFormat="1" ht="12.75">
      <c r="A48" s="91"/>
      <c r="B48" s="93"/>
      <c r="C48" s="94"/>
      <c r="D48" s="90"/>
      <c r="E48" s="90"/>
      <c r="F48" s="88"/>
      <c r="G48" s="95"/>
      <c r="H48" s="81"/>
      <c r="I48" s="81"/>
      <c r="J48" s="90"/>
      <c r="K48" s="88"/>
      <c r="M48" s="81"/>
      <c r="N48" s="81"/>
      <c r="O48" s="90"/>
      <c r="P48" s="88"/>
      <c r="R48" s="81"/>
      <c r="T48" s="90"/>
      <c r="U48" s="88"/>
      <c r="W48" s="80"/>
    </row>
    <row r="49" spans="1:23" s="82" customFormat="1" ht="12.75">
      <c r="A49" s="91"/>
      <c r="B49" s="93"/>
      <c r="C49" s="94"/>
      <c r="D49" s="90"/>
      <c r="E49" s="90"/>
      <c r="F49" s="88"/>
      <c r="G49" s="95"/>
      <c r="H49" s="81"/>
      <c r="I49" s="81"/>
      <c r="J49" s="90"/>
      <c r="K49" s="88"/>
      <c r="M49" s="81"/>
      <c r="N49" s="81"/>
      <c r="O49" s="90"/>
      <c r="P49" s="88"/>
      <c r="R49" s="81"/>
      <c r="T49" s="90"/>
      <c r="U49" s="88"/>
      <c r="W49" s="80"/>
    </row>
    <row r="50" spans="1:23" s="82" customFormat="1" ht="12.75">
      <c r="A50" s="91"/>
      <c r="B50" s="93"/>
      <c r="C50" s="94"/>
      <c r="D50" s="90"/>
      <c r="E50" s="90"/>
      <c r="F50" s="88"/>
      <c r="G50" s="95"/>
      <c r="H50" s="81"/>
      <c r="I50" s="81"/>
      <c r="J50" s="90"/>
      <c r="K50" s="88"/>
      <c r="M50" s="81"/>
      <c r="N50" s="81"/>
      <c r="O50" s="90"/>
      <c r="P50" s="88"/>
      <c r="R50" s="81"/>
      <c r="T50" s="90"/>
      <c r="U50" s="88"/>
      <c r="W50" s="80"/>
    </row>
    <row r="51" spans="1:23" s="82" customFormat="1" ht="12.75">
      <c r="A51" s="91"/>
      <c r="B51" s="93"/>
      <c r="C51" s="94"/>
      <c r="D51" s="90"/>
      <c r="E51" s="90"/>
      <c r="F51" s="88"/>
      <c r="G51" s="95"/>
      <c r="H51" s="81"/>
      <c r="I51" s="81"/>
      <c r="J51" s="90"/>
      <c r="K51" s="88"/>
      <c r="M51" s="81"/>
      <c r="N51" s="81"/>
      <c r="O51" s="90"/>
      <c r="P51" s="88"/>
      <c r="R51" s="81"/>
      <c r="T51" s="90"/>
      <c r="U51" s="88"/>
      <c r="W51" s="80"/>
    </row>
    <row r="52" spans="1:23" s="82" customFormat="1" ht="12.75">
      <c r="A52" s="91"/>
      <c r="B52" s="93"/>
      <c r="C52" s="94"/>
      <c r="D52" s="90"/>
      <c r="E52" s="90"/>
      <c r="F52" s="88"/>
      <c r="G52" s="95"/>
      <c r="H52" s="81"/>
      <c r="I52" s="81"/>
      <c r="J52" s="90"/>
      <c r="K52" s="88"/>
      <c r="M52" s="81"/>
      <c r="N52" s="81"/>
      <c r="O52" s="90"/>
      <c r="P52" s="88"/>
      <c r="R52" s="81"/>
      <c r="T52" s="90"/>
      <c r="U52" s="88"/>
      <c r="W52" s="80"/>
    </row>
    <row r="53" spans="1:23" s="82" customFormat="1" ht="12.75">
      <c r="A53" s="91"/>
      <c r="B53" s="93"/>
      <c r="C53" s="94"/>
      <c r="D53" s="90"/>
      <c r="E53" s="90"/>
      <c r="F53" s="88"/>
      <c r="G53" s="95"/>
      <c r="H53" s="81"/>
      <c r="I53" s="81"/>
      <c r="J53" s="90"/>
      <c r="K53" s="88"/>
      <c r="M53" s="81"/>
      <c r="N53" s="81"/>
      <c r="O53" s="90"/>
      <c r="P53" s="88"/>
      <c r="R53" s="81"/>
      <c r="T53" s="90"/>
      <c r="U53" s="88"/>
      <c r="W53" s="80"/>
    </row>
    <row r="54" spans="1:23" s="82" customFormat="1" ht="12.75">
      <c r="A54" s="91"/>
      <c r="B54" s="93"/>
      <c r="C54" s="94"/>
      <c r="D54" s="90"/>
      <c r="E54" s="90"/>
      <c r="F54" s="88"/>
      <c r="G54" s="95"/>
      <c r="H54" s="81"/>
      <c r="I54" s="81"/>
      <c r="J54" s="90"/>
      <c r="K54" s="88"/>
      <c r="M54" s="81"/>
      <c r="N54" s="81"/>
      <c r="O54" s="90"/>
      <c r="P54" s="88"/>
      <c r="R54" s="81"/>
      <c r="T54" s="90"/>
      <c r="U54" s="88"/>
      <c r="W54" s="80"/>
    </row>
    <row r="55" spans="1:23" s="82" customFormat="1" ht="12.75">
      <c r="A55" s="91"/>
      <c r="B55" s="93"/>
      <c r="C55" s="94"/>
      <c r="D55" s="90"/>
      <c r="E55" s="90"/>
      <c r="F55" s="88"/>
      <c r="G55" s="95"/>
      <c r="H55" s="81"/>
      <c r="I55" s="81"/>
      <c r="J55" s="90"/>
      <c r="K55" s="88"/>
      <c r="M55" s="81"/>
      <c r="N55" s="81"/>
      <c r="O55" s="90"/>
      <c r="P55" s="88"/>
      <c r="R55" s="81"/>
      <c r="T55" s="90"/>
      <c r="U55" s="88"/>
      <c r="W55" s="80"/>
    </row>
    <row r="56" spans="1:23" s="82" customFormat="1" ht="12.75">
      <c r="A56" s="91"/>
      <c r="B56" s="93"/>
      <c r="C56" s="94"/>
      <c r="D56" s="90"/>
      <c r="E56" s="90"/>
      <c r="F56" s="88"/>
      <c r="G56" s="95"/>
      <c r="H56" s="81"/>
      <c r="I56" s="81"/>
      <c r="J56" s="90"/>
      <c r="K56" s="88"/>
      <c r="M56" s="81"/>
      <c r="N56" s="81"/>
      <c r="O56" s="90"/>
      <c r="P56" s="88"/>
      <c r="R56" s="81"/>
      <c r="T56" s="90"/>
      <c r="U56" s="88"/>
      <c r="W56" s="80"/>
    </row>
    <row r="57" spans="1:23" s="82" customFormat="1" ht="12.75">
      <c r="A57" s="91"/>
      <c r="B57" s="93"/>
      <c r="C57" s="94"/>
      <c r="D57" s="90"/>
      <c r="E57" s="90"/>
      <c r="F57" s="88"/>
      <c r="G57" s="95"/>
      <c r="H57" s="81"/>
      <c r="I57" s="81"/>
      <c r="J57" s="90"/>
      <c r="K57" s="88"/>
      <c r="M57" s="81"/>
      <c r="N57" s="81"/>
      <c r="O57" s="90"/>
      <c r="P57" s="88"/>
      <c r="R57" s="81"/>
      <c r="T57" s="90"/>
      <c r="U57" s="88"/>
      <c r="W57" s="80"/>
    </row>
    <row r="58" spans="1:23" s="82" customFormat="1" ht="12.75">
      <c r="A58" s="91"/>
      <c r="B58" s="93"/>
      <c r="C58" s="94"/>
      <c r="D58" s="90"/>
      <c r="E58" s="90"/>
      <c r="F58" s="88"/>
      <c r="G58" s="95"/>
      <c r="H58" s="81"/>
      <c r="I58" s="81"/>
      <c r="J58" s="90"/>
      <c r="K58" s="88"/>
      <c r="M58" s="81"/>
      <c r="N58" s="81"/>
      <c r="O58" s="90"/>
      <c r="P58" s="88"/>
      <c r="R58" s="81"/>
      <c r="T58" s="90"/>
      <c r="U58" s="88"/>
      <c r="W58" s="80"/>
    </row>
    <row r="59" spans="1:23" s="82" customFormat="1" ht="12.75">
      <c r="A59" s="91"/>
      <c r="B59" s="93"/>
      <c r="C59" s="94"/>
      <c r="D59" s="90"/>
      <c r="E59" s="90"/>
      <c r="F59" s="88"/>
      <c r="G59" s="95"/>
      <c r="H59" s="81"/>
      <c r="I59" s="81"/>
      <c r="J59" s="90"/>
      <c r="K59" s="88"/>
      <c r="M59" s="81"/>
      <c r="N59" s="81"/>
      <c r="O59" s="90"/>
      <c r="P59" s="88"/>
      <c r="R59" s="81"/>
      <c r="T59" s="90"/>
      <c r="U59" s="88"/>
      <c r="W59" s="80"/>
    </row>
    <row r="60" spans="1:23" s="82" customFormat="1" ht="12.75">
      <c r="A60" s="91"/>
      <c r="B60" s="93"/>
      <c r="C60" s="94"/>
      <c r="D60" s="90"/>
      <c r="E60" s="90"/>
      <c r="F60" s="88"/>
      <c r="G60" s="95"/>
      <c r="H60" s="81"/>
      <c r="I60" s="81"/>
      <c r="J60" s="90"/>
      <c r="K60" s="88"/>
      <c r="M60" s="81"/>
      <c r="N60" s="81"/>
      <c r="O60" s="90"/>
      <c r="P60" s="88"/>
      <c r="R60" s="81"/>
      <c r="T60" s="90"/>
      <c r="U60" s="88"/>
      <c r="W60" s="80"/>
    </row>
    <row r="61" spans="1:23" s="82" customFormat="1" ht="12.75">
      <c r="A61" s="91"/>
      <c r="B61" s="93"/>
      <c r="C61" s="94"/>
      <c r="D61" s="90"/>
      <c r="E61" s="90"/>
      <c r="F61" s="88"/>
      <c r="G61" s="95"/>
      <c r="H61" s="81"/>
      <c r="I61" s="81"/>
      <c r="J61" s="90"/>
      <c r="K61" s="88"/>
      <c r="M61" s="81"/>
      <c r="N61" s="81"/>
      <c r="O61" s="90"/>
      <c r="P61" s="88"/>
      <c r="R61" s="81"/>
      <c r="T61" s="90"/>
      <c r="U61" s="88"/>
      <c r="W61" s="80"/>
    </row>
    <row r="62" spans="1:23" s="82" customFormat="1" ht="12.75">
      <c r="A62" s="91"/>
      <c r="B62" s="93"/>
      <c r="C62" s="94"/>
      <c r="D62" s="90"/>
      <c r="E62" s="90"/>
      <c r="F62" s="88"/>
      <c r="G62" s="95"/>
      <c r="H62" s="81"/>
      <c r="I62" s="81"/>
      <c r="J62" s="90"/>
      <c r="K62" s="88"/>
      <c r="M62" s="81"/>
      <c r="N62" s="81"/>
      <c r="O62" s="90"/>
      <c r="P62" s="88"/>
      <c r="R62" s="81"/>
      <c r="T62" s="90"/>
      <c r="U62" s="88"/>
      <c r="W62" s="80"/>
    </row>
    <row r="63" spans="1:23" s="82" customFormat="1" ht="12.75">
      <c r="A63" s="91"/>
      <c r="B63" s="93"/>
      <c r="C63" s="94"/>
      <c r="D63" s="90"/>
      <c r="E63" s="90"/>
      <c r="F63" s="88"/>
      <c r="G63" s="95"/>
      <c r="H63" s="81"/>
      <c r="I63" s="81"/>
      <c r="J63" s="90"/>
      <c r="K63" s="88"/>
      <c r="M63" s="81"/>
      <c r="N63" s="81"/>
      <c r="O63" s="90"/>
      <c r="P63" s="88"/>
      <c r="R63" s="81"/>
      <c r="T63" s="90"/>
      <c r="U63" s="88"/>
      <c r="W63" s="80"/>
    </row>
    <row r="64" spans="1:23" s="82" customFormat="1" ht="12.75">
      <c r="A64" s="91"/>
      <c r="B64" s="93"/>
      <c r="C64" s="94"/>
      <c r="D64" s="90"/>
      <c r="E64" s="90"/>
      <c r="F64" s="88"/>
      <c r="G64" s="95"/>
      <c r="H64" s="81"/>
      <c r="I64" s="81"/>
      <c r="J64" s="90"/>
      <c r="K64" s="88"/>
      <c r="M64" s="81"/>
      <c r="N64" s="81"/>
      <c r="O64" s="90"/>
      <c r="P64" s="88"/>
      <c r="R64" s="81"/>
      <c r="T64" s="90"/>
      <c r="U64" s="88"/>
      <c r="W64" s="80"/>
    </row>
    <row r="65" spans="1:23" s="82" customFormat="1" ht="12.75">
      <c r="A65" s="91"/>
      <c r="B65" s="93"/>
      <c r="C65" s="94"/>
      <c r="D65" s="90"/>
      <c r="E65" s="90"/>
      <c r="F65" s="88"/>
      <c r="G65" s="95"/>
      <c r="H65" s="81"/>
      <c r="I65" s="81"/>
      <c r="J65" s="90"/>
      <c r="K65" s="88"/>
      <c r="M65" s="81"/>
      <c r="N65" s="81"/>
      <c r="O65" s="90"/>
      <c r="P65" s="88"/>
      <c r="R65" s="81"/>
      <c r="T65" s="90"/>
      <c r="U65" s="88"/>
      <c r="W65" s="80"/>
    </row>
    <row r="66" spans="1:23" s="82" customFormat="1" ht="12.75">
      <c r="A66" s="91"/>
      <c r="B66" s="93"/>
      <c r="C66" s="94"/>
      <c r="D66" s="90"/>
      <c r="E66" s="90"/>
      <c r="F66" s="88"/>
      <c r="G66" s="95"/>
      <c r="H66" s="81"/>
      <c r="I66" s="81"/>
      <c r="J66" s="90"/>
      <c r="K66" s="88"/>
      <c r="M66" s="81"/>
      <c r="N66" s="81"/>
      <c r="O66" s="90"/>
      <c r="P66" s="88"/>
      <c r="R66" s="81"/>
      <c r="T66" s="90"/>
      <c r="U66" s="88"/>
      <c r="W66" s="80"/>
    </row>
    <row r="67" spans="1:23" s="82" customFormat="1" ht="12.75">
      <c r="A67" s="91"/>
      <c r="B67" s="93"/>
      <c r="C67" s="94"/>
      <c r="D67" s="90"/>
      <c r="E67" s="90"/>
      <c r="F67" s="88"/>
      <c r="G67" s="95"/>
      <c r="H67" s="81"/>
      <c r="I67" s="81"/>
      <c r="J67" s="90"/>
      <c r="K67" s="88"/>
      <c r="M67" s="81"/>
      <c r="N67" s="81"/>
      <c r="O67" s="90"/>
      <c r="P67" s="88"/>
      <c r="R67" s="81"/>
      <c r="T67" s="90"/>
      <c r="U67" s="88"/>
      <c r="W67" s="80"/>
    </row>
    <row r="68" spans="1:23" s="82" customFormat="1" ht="12.75">
      <c r="A68" s="91"/>
      <c r="B68" s="93"/>
      <c r="C68" s="94"/>
      <c r="D68" s="90"/>
      <c r="E68" s="90"/>
      <c r="F68" s="88"/>
      <c r="G68" s="95"/>
      <c r="H68" s="81"/>
      <c r="I68" s="81"/>
      <c r="J68" s="90"/>
      <c r="K68" s="88"/>
      <c r="M68" s="81"/>
      <c r="N68" s="81"/>
      <c r="O68" s="90"/>
      <c r="P68" s="88"/>
      <c r="R68" s="81"/>
      <c r="T68" s="90"/>
      <c r="U68" s="88"/>
      <c r="W68" s="80"/>
    </row>
    <row r="69" spans="1:23" s="82" customFormat="1" ht="12.75">
      <c r="A69" s="91"/>
      <c r="B69" s="93"/>
      <c r="C69" s="94"/>
      <c r="D69" s="90"/>
      <c r="E69" s="90"/>
      <c r="F69" s="88"/>
      <c r="G69" s="95"/>
      <c r="H69" s="81"/>
      <c r="I69" s="81"/>
      <c r="J69" s="90"/>
      <c r="K69" s="88"/>
      <c r="M69" s="81"/>
      <c r="N69" s="81"/>
      <c r="O69" s="90"/>
      <c r="P69" s="88"/>
      <c r="R69" s="81"/>
      <c r="T69" s="90"/>
      <c r="U69" s="88"/>
      <c r="W69" s="80"/>
    </row>
    <row r="70" spans="1:23" s="82" customFormat="1" ht="12.75">
      <c r="A70" s="91"/>
      <c r="B70" s="93"/>
      <c r="C70" s="94"/>
      <c r="D70" s="90"/>
      <c r="E70" s="90"/>
      <c r="F70" s="88"/>
      <c r="G70" s="95"/>
      <c r="H70" s="81"/>
      <c r="I70" s="81"/>
      <c r="J70" s="90"/>
      <c r="K70" s="88"/>
      <c r="M70" s="81"/>
      <c r="N70" s="81"/>
      <c r="O70" s="90"/>
      <c r="P70" s="88"/>
      <c r="R70" s="81"/>
      <c r="T70" s="90"/>
      <c r="U70" s="88"/>
      <c r="W70" s="80"/>
    </row>
    <row r="71" spans="1:23" s="82" customFormat="1" ht="12.75">
      <c r="A71" s="91"/>
      <c r="B71" s="93"/>
      <c r="C71" s="94"/>
      <c r="D71" s="90"/>
      <c r="E71" s="90"/>
      <c r="F71" s="88"/>
      <c r="G71" s="95"/>
      <c r="H71" s="81"/>
      <c r="I71" s="81"/>
      <c r="J71" s="90"/>
      <c r="K71" s="88"/>
      <c r="M71" s="81"/>
      <c r="N71" s="81"/>
      <c r="O71" s="90"/>
      <c r="P71" s="88"/>
      <c r="R71" s="81"/>
      <c r="T71" s="90"/>
      <c r="U71" s="88"/>
      <c r="W71" s="80"/>
    </row>
    <row r="72" spans="1:23" s="82" customFormat="1" ht="12.75">
      <c r="A72" s="91"/>
      <c r="B72" s="93"/>
      <c r="C72" s="94"/>
      <c r="D72" s="90"/>
      <c r="E72" s="90"/>
      <c r="F72" s="88"/>
      <c r="G72" s="95"/>
      <c r="H72" s="81"/>
      <c r="I72" s="81"/>
      <c r="J72" s="90"/>
      <c r="K72" s="88"/>
      <c r="M72" s="81"/>
      <c r="N72" s="81"/>
      <c r="O72" s="90"/>
      <c r="P72" s="88"/>
      <c r="R72" s="81"/>
      <c r="T72" s="90"/>
      <c r="U72" s="88"/>
      <c r="W72" s="80"/>
    </row>
    <row r="73" spans="1:23" s="82" customFormat="1" ht="12.75">
      <c r="A73" s="91"/>
      <c r="B73" s="93"/>
      <c r="C73" s="94"/>
      <c r="D73" s="90"/>
      <c r="E73" s="90"/>
      <c r="F73" s="88"/>
      <c r="G73" s="95"/>
      <c r="H73" s="81"/>
      <c r="I73" s="81"/>
      <c r="J73" s="90"/>
      <c r="K73" s="88"/>
      <c r="M73" s="81"/>
      <c r="N73" s="81"/>
      <c r="O73" s="90"/>
      <c r="P73" s="88"/>
      <c r="R73" s="81"/>
      <c r="T73" s="90"/>
      <c r="U73" s="88"/>
      <c r="W73" s="80"/>
    </row>
    <row r="74" spans="1:23" s="82" customFormat="1" ht="12.75">
      <c r="A74" s="91"/>
      <c r="B74" s="93"/>
      <c r="C74" s="94"/>
      <c r="D74" s="90"/>
      <c r="E74" s="90"/>
      <c r="F74" s="88"/>
      <c r="G74" s="95"/>
      <c r="H74" s="81"/>
      <c r="I74" s="81"/>
      <c r="J74" s="90"/>
      <c r="K74" s="88"/>
      <c r="M74" s="81"/>
      <c r="N74" s="81"/>
      <c r="O74" s="90"/>
      <c r="P74" s="88"/>
      <c r="R74" s="81"/>
      <c r="T74" s="90"/>
      <c r="U74" s="88"/>
      <c r="W74" s="80"/>
    </row>
    <row r="75" spans="1:23" s="82" customFormat="1" ht="12.75">
      <c r="A75" s="91"/>
      <c r="B75" s="93"/>
      <c r="C75" s="94"/>
      <c r="D75" s="90"/>
      <c r="E75" s="90"/>
      <c r="F75" s="88"/>
      <c r="G75" s="95"/>
      <c r="H75" s="81"/>
      <c r="I75" s="81"/>
      <c r="J75" s="90"/>
      <c r="K75" s="88"/>
      <c r="M75" s="81"/>
      <c r="N75" s="81"/>
      <c r="O75" s="90"/>
      <c r="P75" s="88"/>
      <c r="R75" s="81"/>
      <c r="T75" s="90"/>
      <c r="U75" s="88"/>
      <c r="W75" s="80"/>
    </row>
    <row r="76" spans="1:23" s="82" customFormat="1" ht="12.75">
      <c r="A76" s="91"/>
      <c r="B76" s="93"/>
      <c r="C76" s="94"/>
      <c r="D76" s="90"/>
      <c r="E76" s="90"/>
      <c r="F76" s="88"/>
      <c r="G76" s="95"/>
      <c r="H76" s="81"/>
      <c r="I76" s="81"/>
      <c r="J76" s="90"/>
      <c r="K76" s="88"/>
      <c r="M76" s="81"/>
      <c r="N76" s="81"/>
      <c r="O76" s="90"/>
      <c r="P76" s="88"/>
      <c r="R76" s="81"/>
      <c r="T76" s="90"/>
      <c r="U76" s="88"/>
      <c r="W76" s="80"/>
    </row>
    <row r="77" spans="1:23" s="82" customFormat="1" ht="12.75">
      <c r="A77" s="91"/>
      <c r="B77" s="93"/>
      <c r="C77" s="94"/>
      <c r="D77" s="90"/>
      <c r="E77" s="90"/>
      <c r="F77" s="88"/>
      <c r="G77" s="95"/>
      <c r="H77" s="81"/>
      <c r="I77" s="81"/>
      <c r="J77" s="90"/>
      <c r="K77" s="88"/>
      <c r="M77" s="81"/>
      <c r="N77" s="81"/>
      <c r="O77" s="90"/>
      <c r="P77" s="88"/>
      <c r="R77" s="81"/>
      <c r="T77" s="90"/>
      <c r="U77" s="88"/>
      <c r="W77" s="80"/>
    </row>
    <row r="78" spans="1:23" s="82" customFormat="1" ht="12.75">
      <c r="A78" s="91"/>
      <c r="B78" s="93"/>
      <c r="C78" s="94"/>
      <c r="D78" s="90"/>
      <c r="E78" s="90"/>
      <c r="F78" s="88"/>
      <c r="G78" s="95"/>
      <c r="H78" s="81"/>
      <c r="I78" s="81"/>
      <c r="J78" s="90"/>
      <c r="K78" s="88"/>
      <c r="M78" s="81"/>
      <c r="N78" s="81"/>
      <c r="O78" s="90"/>
      <c r="P78" s="88"/>
      <c r="R78" s="81"/>
      <c r="T78" s="90"/>
      <c r="U78" s="88"/>
      <c r="W78" s="80"/>
    </row>
    <row r="79" spans="1:23" s="82" customFormat="1" ht="12.75">
      <c r="A79" s="91"/>
      <c r="B79" s="93"/>
      <c r="C79" s="94"/>
      <c r="D79" s="90"/>
      <c r="E79" s="90"/>
      <c r="F79" s="88"/>
      <c r="G79" s="95"/>
      <c r="H79" s="81"/>
      <c r="I79" s="81"/>
      <c r="J79" s="90"/>
      <c r="K79" s="88"/>
      <c r="M79" s="81"/>
      <c r="N79" s="81"/>
      <c r="O79" s="90"/>
      <c r="P79" s="88"/>
      <c r="R79" s="81"/>
      <c r="T79" s="90"/>
      <c r="U79" s="88"/>
      <c r="W79" s="80"/>
    </row>
    <row r="80" spans="1:23" s="82" customFormat="1" ht="12.75">
      <c r="A80" s="91"/>
      <c r="B80" s="93"/>
      <c r="C80" s="94"/>
      <c r="D80" s="90"/>
      <c r="E80" s="90"/>
      <c r="F80" s="88"/>
      <c r="G80" s="95"/>
      <c r="H80" s="81"/>
      <c r="I80" s="81"/>
      <c r="J80" s="90"/>
      <c r="K80" s="88"/>
      <c r="M80" s="81"/>
      <c r="N80" s="81"/>
      <c r="O80" s="90"/>
      <c r="P80" s="88"/>
      <c r="R80" s="81"/>
      <c r="T80" s="90"/>
      <c r="U80" s="88"/>
      <c r="W80" s="80"/>
    </row>
    <row r="81" spans="1:23" s="82" customFormat="1" ht="12.75">
      <c r="A81" s="91"/>
      <c r="B81" s="93"/>
      <c r="C81" s="94"/>
      <c r="D81" s="90"/>
      <c r="E81" s="90"/>
      <c r="F81" s="88"/>
      <c r="G81" s="95"/>
      <c r="H81" s="81"/>
      <c r="I81" s="81"/>
      <c r="J81" s="90"/>
      <c r="K81" s="88"/>
      <c r="M81" s="81"/>
      <c r="N81" s="81"/>
      <c r="O81" s="90"/>
      <c r="P81" s="88"/>
      <c r="R81" s="81"/>
      <c r="T81" s="90"/>
      <c r="U81" s="88"/>
      <c r="W81" s="80"/>
    </row>
    <row r="82" spans="1:23" s="82" customFormat="1" ht="12.75">
      <c r="A82" s="91"/>
      <c r="B82" s="93"/>
      <c r="C82" s="94"/>
      <c r="D82" s="90"/>
      <c r="E82" s="90"/>
      <c r="F82" s="88"/>
      <c r="G82" s="95"/>
      <c r="H82" s="81"/>
      <c r="I82" s="81"/>
      <c r="J82" s="90"/>
      <c r="K82" s="88"/>
      <c r="M82" s="81"/>
      <c r="N82" s="81"/>
      <c r="O82" s="90"/>
      <c r="P82" s="88"/>
      <c r="R82" s="81"/>
      <c r="T82" s="90"/>
      <c r="U82" s="88"/>
      <c r="W82" s="80"/>
    </row>
    <row r="83" spans="1:23" s="82" customFormat="1" ht="12.75">
      <c r="A83" s="91"/>
      <c r="B83" s="93"/>
      <c r="C83" s="94"/>
      <c r="D83" s="90"/>
      <c r="E83" s="90"/>
      <c r="F83" s="88"/>
      <c r="G83" s="95"/>
      <c r="H83" s="81"/>
      <c r="I83" s="81"/>
      <c r="J83" s="90"/>
      <c r="K83" s="88"/>
      <c r="M83" s="81"/>
      <c r="N83" s="81"/>
      <c r="O83" s="90"/>
      <c r="P83" s="88"/>
      <c r="R83" s="81"/>
      <c r="T83" s="90"/>
      <c r="U83" s="88"/>
      <c r="W83" s="80"/>
    </row>
    <row r="84" spans="1:23" s="82" customFormat="1" ht="12.75">
      <c r="A84" s="91"/>
      <c r="B84" s="93"/>
      <c r="C84" s="94"/>
      <c r="D84" s="90"/>
      <c r="E84" s="90"/>
      <c r="F84" s="88"/>
      <c r="G84" s="95"/>
      <c r="H84" s="81"/>
      <c r="I84" s="81"/>
      <c r="J84" s="90"/>
      <c r="K84" s="88"/>
      <c r="M84" s="81"/>
      <c r="N84" s="81"/>
      <c r="O84" s="90"/>
      <c r="P84" s="88"/>
      <c r="R84" s="81"/>
      <c r="T84" s="90"/>
      <c r="U84" s="88"/>
      <c r="W84" s="80"/>
    </row>
    <row r="85" spans="1:23" s="82" customFormat="1" ht="12.75">
      <c r="A85" s="91"/>
      <c r="B85" s="93"/>
      <c r="C85" s="94"/>
      <c r="D85" s="90"/>
      <c r="E85" s="90"/>
      <c r="F85" s="88"/>
      <c r="G85" s="95"/>
      <c r="H85" s="81"/>
      <c r="I85" s="81"/>
      <c r="J85" s="90"/>
      <c r="K85" s="88"/>
      <c r="M85" s="81"/>
      <c r="N85" s="81"/>
      <c r="O85" s="90"/>
      <c r="P85" s="88"/>
      <c r="R85" s="81"/>
      <c r="T85" s="90"/>
      <c r="U85" s="88"/>
      <c r="W85" s="80"/>
    </row>
    <row r="86" spans="1:23" s="82" customFormat="1" ht="12.75">
      <c r="A86" s="91"/>
      <c r="B86" s="93"/>
      <c r="C86" s="94"/>
      <c r="D86" s="90"/>
      <c r="E86" s="90"/>
      <c r="F86" s="88"/>
      <c r="G86" s="95"/>
      <c r="H86" s="81"/>
      <c r="I86" s="81"/>
      <c r="J86" s="90"/>
      <c r="K86" s="88"/>
      <c r="M86" s="81"/>
      <c r="N86" s="81"/>
      <c r="O86" s="90"/>
      <c r="P86" s="88"/>
      <c r="R86" s="81"/>
      <c r="T86" s="90"/>
      <c r="U86" s="88"/>
      <c r="W86" s="80"/>
    </row>
    <row r="87" spans="1:23" s="82" customFormat="1" ht="12.75">
      <c r="A87" s="91"/>
      <c r="B87" s="93"/>
      <c r="C87" s="94"/>
      <c r="D87" s="90"/>
      <c r="E87" s="90"/>
      <c r="F87" s="88"/>
      <c r="G87" s="95"/>
      <c r="H87" s="81"/>
      <c r="I87" s="81"/>
      <c r="J87" s="90"/>
      <c r="K87" s="88"/>
      <c r="M87" s="81"/>
      <c r="N87" s="81"/>
      <c r="O87" s="90"/>
      <c r="P87" s="88"/>
      <c r="R87" s="81"/>
      <c r="T87" s="90"/>
      <c r="U87" s="88"/>
      <c r="W87" s="80"/>
    </row>
    <row r="88" spans="1:23" s="82" customFormat="1" ht="12.75">
      <c r="A88" s="91"/>
      <c r="B88" s="93"/>
      <c r="C88" s="94"/>
      <c r="D88" s="90"/>
      <c r="E88" s="90"/>
      <c r="F88" s="88"/>
      <c r="G88" s="95"/>
      <c r="H88" s="81"/>
      <c r="I88" s="81"/>
      <c r="J88" s="90"/>
      <c r="K88" s="88"/>
      <c r="M88" s="81"/>
      <c r="N88" s="81"/>
      <c r="O88" s="90"/>
      <c r="P88" s="88"/>
      <c r="R88" s="81"/>
      <c r="T88" s="90"/>
      <c r="U88" s="88"/>
      <c r="W88" s="80"/>
    </row>
    <row r="89" spans="1:23" s="82" customFormat="1" ht="12.75">
      <c r="A89" s="91"/>
      <c r="B89" s="93"/>
      <c r="C89" s="94"/>
      <c r="D89" s="90"/>
      <c r="E89" s="90"/>
      <c r="F89" s="88"/>
      <c r="G89" s="95"/>
      <c r="H89" s="81"/>
      <c r="I89" s="81"/>
      <c r="J89" s="90"/>
      <c r="K89" s="88"/>
      <c r="M89" s="81"/>
      <c r="N89" s="81"/>
      <c r="O89" s="90"/>
      <c r="P89" s="88"/>
      <c r="R89" s="81"/>
      <c r="T89" s="90"/>
      <c r="U89" s="88"/>
      <c r="W89" s="80"/>
    </row>
    <row r="90" spans="1:23" s="82" customFormat="1" ht="12.75">
      <c r="A90" s="91"/>
      <c r="B90" s="93"/>
      <c r="C90" s="94"/>
      <c r="D90" s="90"/>
      <c r="E90" s="90"/>
      <c r="F90" s="88"/>
      <c r="G90" s="95"/>
      <c r="H90" s="81"/>
      <c r="I90" s="81"/>
      <c r="J90" s="90"/>
      <c r="K90" s="88"/>
      <c r="M90" s="81"/>
      <c r="N90" s="81"/>
      <c r="O90" s="90"/>
      <c r="P90" s="88"/>
      <c r="R90" s="81"/>
      <c r="T90" s="90"/>
      <c r="U90" s="88"/>
      <c r="W90" s="80"/>
    </row>
    <row r="91" spans="1:23" s="82" customFormat="1" ht="12.75">
      <c r="A91" s="91"/>
      <c r="B91" s="93"/>
      <c r="C91" s="94"/>
      <c r="D91" s="90"/>
      <c r="E91" s="90"/>
      <c r="F91" s="88"/>
      <c r="G91" s="95"/>
      <c r="H91" s="81"/>
      <c r="I91" s="81"/>
      <c r="J91" s="90"/>
      <c r="K91" s="88"/>
      <c r="M91" s="81"/>
      <c r="N91" s="81"/>
      <c r="O91" s="90"/>
      <c r="P91" s="88"/>
      <c r="R91" s="81"/>
      <c r="T91" s="90"/>
      <c r="U91" s="88"/>
      <c r="W91" s="80"/>
    </row>
    <row r="92" spans="1:23" s="82" customFormat="1" ht="12.75">
      <c r="A92" s="91"/>
      <c r="B92" s="93"/>
      <c r="C92" s="94"/>
      <c r="D92" s="90"/>
      <c r="E92" s="90"/>
      <c r="F92" s="88"/>
      <c r="G92" s="95"/>
      <c r="H92" s="81"/>
      <c r="I92" s="81"/>
      <c r="J92" s="90"/>
      <c r="K92" s="88"/>
      <c r="M92" s="81"/>
      <c r="N92" s="81"/>
      <c r="O92" s="90"/>
      <c r="P92" s="88"/>
      <c r="R92" s="81"/>
      <c r="T92" s="90"/>
      <c r="U92" s="88"/>
      <c r="W92" s="80"/>
    </row>
    <row r="93" spans="1:23" s="82" customFormat="1" ht="12.75">
      <c r="A93" s="91"/>
      <c r="B93" s="93"/>
      <c r="C93" s="94"/>
      <c r="D93" s="90"/>
      <c r="E93" s="90"/>
      <c r="F93" s="88"/>
      <c r="G93" s="95"/>
      <c r="H93" s="81"/>
      <c r="I93" s="81"/>
      <c r="J93" s="90"/>
      <c r="K93" s="88"/>
      <c r="M93" s="81"/>
      <c r="N93" s="81"/>
      <c r="O93" s="90"/>
      <c r="P93" s="88"/>
      <c r="R93" s="81"/>
      <c r="T93" s="90"/>
      <c r="U93" s="88"/>
      <c r="W93" s="80"/>
    </row>
    <row r="94" spans="1:23" s="82" customFormat="1" ht="12.75">
      <c r="A94" s="91"/>
      <c r="B94" s="93"/>
      <c r="C94" s="94"/>
      <c r="D94" s="90"/>
      <c r="E94" s="90"/>
      <c r="F94" s="88"/>
      <c r="G94" s="95"/>
      <c r="H94" s="81"/>
      <c r="I94" s="81"/>
      <c r="J94" s="90"/>
      <c r="K94" s="88"/>
      <c r="M94" s="81"/>
      <c r="N94" s="81"/>
      <c r="O94" s="90"/>
      <c r="P94" s="88"/>
      <c r="R94" s="81"/>
      <c r="T94" s="90"/>
      <c r="U94" s="88"/>
      <c r="W94" s="80"/>
    </row>
    <row r="95" spans="1:23" s="82" customFormat="1" ht="12.75">
      <c r="A95" s="91"/>
      <c r="B95" s="93"/>
      <c r="C95" s="94"/>
      <c r="D95" s="90"/>
      <c r="E95" s="90"/>
      <c r="F95" s="88"/>
      <c r="G95" s="95"/>
      <c r="H95" s="81"/>
      <c r="I95" s="81"/>
      <c r="J95" s="90"/>
      <c r="K95" s="88"/>
      <c r="M95" s="81"/>
      <c r="N95" s="81"/>
      <c r="O95" s="90"/>
      <c r="P95" s="88"/>
      <c r="R95" s="81"/>
      <c r="T95" s="90"/>
      <c r="U95" s="88"/>
      <c r="W95" s="80"/>
    </row>
    <row r="96" spans="1:23" s="82" customFormat="1" ht="12.75">
      <c r="A96" s="91"/>
      <c r="B96" s="93"/>
      <c r="C96" s="94"/>
      <c r="D96" s="90"/>
      <c r="E96" s="90"/>
      <c r="F96" s="88"/>
      <c r="G96" s="95"/>
      <c r="H96" s="81"/>
      <c r="I96" s="81"/>
      <c r="J96" s="90"/>
      <c r="K96" s="88"/>
      <c r="M96" s="81"/>
      <c r="N96" s="81"/>
      <c r="O96" s="90"/>
      <c r="P96" s="88"/>
      <c r="R96" s="81"/>
      <c r="T96" s="90"/>
      <c r="U96" s="88"/>
      <c r="W96" s="80"/>
    </row>
    <row r="97" spans="1:23" s="82" customFormat="1" ht="12.75">
      <c r="A97" s="91"/>
      <c r="B97" s="93"/>
      <c r="C97" s="94"/>
      <c r="D97" s="90"/>
      <c r="E97" s="90"/>
      <c r="F97" s="88"/>
      <c r="G97" s="95"/>
      <c r="H97" s="81"/>
      <c r="I97" s="81"/>
      <c r="J97" s="90"/>
      <c r="K97" s="88"/>
      <c r="M97" s="81"/>
      <c r="N97" s="81"/>
      <c r="O97" s="90"/>
      <c r="P97" s="88"/>
      <c r="R97" s="81"/>
      <c r="T97" s="90"/>
      <c r="U97" s="88"/>
      <c r="W97" s="80"/>
    </row>
    <row r="98" spans="1:23" s="82" customFormat="1" ht="12.75">
      <c r="A98" s="91"/>
      <c r="B98" s="93"/>
      <c r="C98" s="94"/>
      <c r="D98" s="90"/>
      <c r="E98" s="90"/>
      <c r="F98" s="88"/>
      <c r="G98" s="95"/>
      <c r="H98" s="81"/>
      <c r="I98" s="81"/>
      <c r="J98" s="90"/>
      <c r="K98" s="88"/>
      <c r="M98" s="81"/>
      <c r="N98" s="81"/>
      <c r="O98" s="90"/>
      <c r="P98" s="88"/>
      <c r="R98" s="81"/>
      <c r="T98" s="90"/>
      <c r="U98" s="88"/>
      <c r="W98" s="80"/>
    </row>
    <row r="99" spans="1:23" s="82" customFormat="1" ht="12.75">
      <c r="A99" s="91"/>
      <c r="B99" s="93"/>
      <c r="C99" s="94"/>
      <c r="D99" s="90"/>
      <c r="E99" s="90"/>
      <c r="F99" s="88"/>
      <c r="G99" s="95"/>
      <c r="H99" s="81"/>
      <c r="I99" s="81"/>
      <c r="J99" s="90"/>
      <c r="K99" s="88"/>
      <c r="M99" s="81"/>
      <c r="N99" s="81"/>
      <c r="O99" s="90"/>
      <c r="P99" s="88"/>
      <c r="R99" s="81"/>
      <c r="T99" s="90"/>
      <c r="U99" s="88"/>
      <c r="W99" s="80"/>
    </row>
    <row r="100" spans="1:23" s="82" customFormat="1" ht="12.75">
      <c r="A100" s="91"/>
      <c r="B100" s="93"/>
      <c r="C100" s="94"/>
      <c r="D100" s="90"/>
      <c r="E100" s="90"/>
      <c r="F100" s="88"/>
      <c r="G100" s="95"/>
      <c r="H100" s="81"/>
      <c r="I100" s="81"/>
      <c r="J100" s="90"/>
      <c r="K100" s="88"/>
      <c r="M100" s="81"/>
      <c r="N100" s="81"/>
      <c r="O100" s="90"/>
      <c r="P100" s="88"/>
      <c r="R100" s="81"/>
      <c r="T100" s="90"/>
      <c r="U100" s="88"/>
      <c r="W100" s="80"/>
    </row>
    <row r="101" spans="1:23" s="82" customFormat="1" ht="12.75">
      <c r="A101" s="91"/>
      <c r="B101" s="93"/>
      <c r="C101" s="94"/>
      <c r="D101" s="90"/>
      <c r="E101" s="90"/>
      <c r="F101" s="88"/>
      <c r="G101" s="95"/>
      <c r="H101" s="81"/>
      <c r="I101" s="81"/>
      <c r="J101" s="90"/>
      <c r="K101" s="88"/>
      <c r="M101" s="81"/>
      <c r="N101" s="81"/>
      <c r="O101" s="90"/>
      <c r="P101" s="88"/>
      <c r="R101" s="81"/>
      <c r="T101" s="90"/>
      <c r="U101" s="88"/>
      <c r="W101" s="80"/>
    </row>
    <row r="102" spans="1:23" s="82" customFormat="1" ht="12.75">
      <c r="A102" s="91"/>
      <c r="B102" s="93"/>
      <c r="C102" s="94"/>
      <c r="D102" s="90"/>
      <c r="E102" s="90"/>
      <c r="F102" s="88"/>
      <c r="G102" s="95"/>
      <c r="H102" s="81"/>
      <c r="I102" s="81"/>
      <c r="J102" s="90"/>
      <c r="K102" s="88"/>
      <c r="M102" s="81"/>
      <c r="N102" s="81"/>
      <c r="O102" s="90"/>
      <c r="P102" s="88"/>
      <c r="R102" s="81"/>
      <c r="T102" s="90"/>
      <c r="U102" s="88"/>
      <c r="W102" s="80"/>
    </row>
    <row r="103" spans="1:23" s="82" customFormat="1" ht="12.75">
      <c r="A103" s="91"/>
      <c r="B103" s="93"/>
      <c r="C103" s="94"/>
      <c r="D103" s="90"/>
      <c r="E103" s="90"/>
      <c r="F103" s="88"/>
      <c r="G103" s="95"/>
      <c r="H103" s="81"/>
      <c r="I103" s="81"/>
      <c r="J103" s="90"/>
      <c r="K103" s="88"/>
      <c r="M103" s="81"/>
      <c r="N103" s="81"/>
      <c r="O103" s="90"/>
      <c r="P103" s="88"/>
      <c r="R103" s="81"/>
      <c r="T103" s="90"/>
      <c r="U103" s="88"/>
      <c r="W103" s="80"/>
    </row>
    <row r="104" spans="1:23" s="82" customFormat="1" ht="12.75">
      <c r="A104" s="91"/>
      <c r="B104" s="93"/>
      <c r="C104" s="94"/>
      <c r="D104" s="90"/>
      <c r="E104" s="90"/>
      <c r="F104" s="88"/>
      <c r="G104" s="95"/>
      <c r="H104" s="81"/>
      <c r="I104" s="81"/>
      <c r="J104" s="90"/>
      <c r="K104" s="88"/>
      <c r="M104" s="81"/>
      <c r="N104" s="81"/>
      <c r="O104" s="90"/>
      <c r="P104" s="88"/>
      <c r="R104" s="81"/>
      <c r="T104" s="90"/>
      <c r="U104" s="88"/>
      <c r="W104" s="80"/>
    </row>
    <row r="105" spans="1:23" s="82" customFormat="1" ht="12.75">
      <c r="A105" s="91"/>
      <c r="B105" s="93"/>
      <c r="C105" s="94"/>
      <c r="D105" s="90"/>
      <c r="E105" s="90"/>
      <c r="F105" s="88"/>
      <c r="G105" s="95"/>
      <c r="H105" s="81"/>
      <c r="I105" s="81"/>
      <c r="J105" s="90"/>
      <c r="K105" s="88"/>
      <c r="M105" s="81"/>
      <c r="N105" s="81"/>
      <c r="O105" s="90"/>
      <c r="P105" s="88"/>
      <c r="R105" s="81"/>
      <c r="T105" s="90"/>
      <c r="U105" s="88"/>
      <c r="W105" s="80"/>
    </row>
    <row r="106" spans="1:23" s="82" customFormat="1" ht="12.75">
      <c r="A106" s="91"/>
      <c r="B106" s="93"/>
      <c r="C106" s="94"/>
      <c r="D106" s="90"/>
      <c r="E106" s="90"/>
      <c r="F106" s="88"/>
      <c r="G106" s="95"/>
      <c r="H106" s="81"/>
      <c r="I106" s="81"/>
      <c r="J106" s="90"/>
      <c r="K106" s="88"/>
      <c r="M106" s="81"/>
      <c r="N106" s="81"/>
      <c r="O106" s="90"/>
      <c r="P106" s="88"/>
      <c r="R106" s="81"/>
      <c r="T106" s="90"/>
      <c r="U106" s="88"/>
      <c r="W106" s="80"/>
    </row>
    <row r="107" spans="1:23" s="82" customFormat="1" ht="12.75">
      <c r="A107" s="91"/>
      <c r="B107" s="93"/>
      <c r="C107" s="94"/>
      <c r="D107" s="90"/>
      <c r="E107" s="90"/>
      <c r="F107" s="88"/>
      <c r="G107" s="95"/>
      <c r="H107" s="81"/>
      <c r="I107" s="81"/>
      <c r="J107" s="90"/>
      <c r="K107" s="88"/>
      <c r="M107" s="81"/>
      <c r="N107" s="81"/>
      <c r="O107" s="90"/>
      <c r="P107" s="88"/>
      <c r="R107" s="81"/>
      <c r="T107" s="90"/>
      <c r="U107" s="88"/>
      <c r="W107" s="80"/>
    </row>
    <row r="108" spans="1:23" s="82" customFormat="1" ht="12.75">
      <c r="A108" s="91"/>
      <c r="B108" s="93"/>
      <c r="C108" s="94"/>
      <c r="D108" s="90"/>
      <c r="E108" s="90"/>
      <c r="F108" s="88"/>
      <c r="G108" s="95"/>
      <c r="H108" s="81"/>
      <c r="I108" s="81"/>
      <c r="J108" s="90"/>
      <c r="K108" s="88"/>
      <c r="M108" s="81"/>
      <c r="N108" s="81"/>
      <c r="O108" s="90"/>
      <c r="P108" s="88"/>
      <c r="R108" s="81"/>
      <c r="T108" s="90"/>
      <c r="U108" s="88"/>
      <c r="W108" s="80"/>
    </row>
    <row r="109" spans="1:23" s="82" customFormat="1" ht="12.75">
      <c r="A109" s="91"/>
      <c r="B109" s="93"/>
      <c r="C109" s="94"/>
      <c r="D109" s="90"/>
      <c r="E109" s="90"/>
      <c r="F109" s="88"/>
      <c r="G109" s="95"/>
      <c r="H109" s="81"/>
      <c r="I109" s="81"/>
      <c r="J109" s="90"/>
      <c r="K109" s="88"/>
      <c r="M109" s="81"/>
      <c r="N109" s="81"/>
      <c r="O109" s="90"/>
      <c r="P109" s="88"/>
      <c r="R109" s="81"/>
      <c r="T109" s="90"/>
      <c r="U109" s="88"/>
      <c r="W109" s="80"/>
    </row>
    <row r="110" spans="1:23" s="82" customFormat="1" ht="12.75">
      <c r="A110" s="91"/>
      <c r="B110" s="93"/>
      <c r="C110" s="94"/>
      <c r="D110" s="90"/>
      <c r="E110" s="90"/>
      <c r="F110" s="88"/>
      <c r="G110" s="95"/>
      <c r="H110" s="81"/>
      <c r="I110" s="81"/>
      <c r="J110" s="90"/>
      <c r="K110" s="88"/>
      <c r="M110" s="81"/>
      <c r="N110" s="81"/>
      <c r="O110" s="90"/>
      <c r="P110" s="88"/>
      <c r="R110" s="81"/>
      <c r="T110" s="90"/>
      <c r="U110" s="88"/>
      <c r="W110" s="80"/>
    </row>
    <row r="111" spans="1:23" s="82" customFormat="1" ht="12.75">
      <c r="A111" s="91"/>
      <c r="B111" s="93"/>
      <c r="C111" s="94"/>
      <c r="D111" s="90"/>
      <c r="E111" s="90"/>
      <c r="F111" s="88"/>
      <c r="G111" s="95"/>
      <c r="H111" s="81"/>
      <c r="I111" s="81"/>
      <c r="J111" s="90"/>
      <c r="K111" s="88"/>
      <c r="M111" s="81"/>
      <c r="N111" s="81"/>
      <c r="O111" s="90"/>
      <c r="P111" s="88"/>
      <c r="R111" s="81"/>
      <c r="T111" s="90"/>
      <c r="U111" s="88"/>
      <c r="W111" s="80"/>
    </row>
    <row r="112" spans="1:23" s="82" customFormat="1" ht="12.75">
      <c r="A112" s="91"/>
      <c r="B112" s="93"/>
      <c r="C112" s="94"/>
      <c r="D112" s="90"/>
      <c r="E112" s="90"/>
      <c r="F112" s="88"/>
      <c r="G112" s="95"/>
      <c r="H112" s="81"/>
      <c r="I112" s="81"/>
      <c r="J112" s="90"/>
      <c r="K112" s="88"/>
      <c r="M112" s="81"/>
      <c r="N112" s="81"/>
      <c r="O112" s="90"/>
      <c r="P112" s="88"/>
      <c r="R112" s="81"/>
      <c r="T112" s="90"/>
      <c r="U112" s="88"/>
      <c r="W112" s="80"/>
    </row>
    <row r="113" spans="1:23" s="82" customFormat="1" ht="12.75">
      <c r="A113" s="91"/>
      <c r="B113" s="93"/>
      <c r="C113" s="94"/>
      <c r="D113" s="90"/>
      <c r="E113" s="90"/>
      <c r="F113" s="88"/>
      <c r="G113" s="95"/>
      <c r="H113" s="81"/>
      <c r="I113" s="81"/>
      <c r="J113" s="90"/>
      <c r="K113" s="88"/>
      <c r="M113" s="81"/>
      <c r="N113" s="81"/>
      <c r="O113" s="90"/>
      <c r="P113" s="88"/>
      <c r="R113" s="81"/>
      <c r="T113" s="90"/>
      <c r="U113" s="88"/>
      <c r="W113" s="80"/>
    </row>
    <row r="114" spans="1:23" s="82" customFormat="1" ht="12.75">
      <c r="A114" s="91"/>
      <c r="B114" s="93"/>
      <c r="C114" s="94"/>
      <c r="D114" s="90"/>
      <c r="E114" s="90"/>
      <c r="F114" s="88"/>
      <c r="G114" s="95"/>
      <c r="H114" s="81"/>
      <c r="I114" s="81"/>
      <c r="J114" s="90"/>
      <c r="K114" s="88"/>
      <c r="M114" s="81"/>
      <c r="N114" s="81"/>
      <c r="O114" s="90"/>
      <c r="P114" s="88"/>
      <c r="R114" s="81"/>
      <c r="T114" s="90"/>
      <c r="U114" s="88"/>
      <c r="W114" s="80"/>
    </row>
    <row r="115" spans="1:23" s="82" customFormat="1" ht="12.75">
      <c r="A115" s="91"/>
      <c r="B115" s="93"/>
      <c r="C115" s="94"/>
      <c r="D115" s="90"/>
      <c r="E115" s="90"/>
      <c r="F115" s="88"/>
      <c r="G115" s="95"/>
      <c r="H115" s="81"/>
      <c r="I115" s="81"/>
      <c r="J115" s="90"/>
      <c r="K115" s="88"/>
      <c r="M115" s="81"/>
      <c r="N115" s="81"/>
      <c r="O115" s="90"/>
      <c r="P115" s="88"/>
      <c r="R115" s="81"/>
      <c r="T115" s="90"/>
      <c r="U115" s="88"/>
      <c r="W115" s="80"/>
    </row>
    <row r="116" spans="1:23" s="82" customFormat="1" ht="12.75">
      <c r="A116" s="91"/>
      <c r="B116" s="93"/>
      <c r="C116" s="94"/>
      <c r="D116" s="90"/>
      <c r="E116" s="90"/>
      <c r="F116" s="88"/>
      <c r="G116" s="95"/>
      <c r="H116" s="81"/>
      <c r="I116" s="81"/>
      <c r="J116" s="90"/>
      <c r="K116" s="88"/>
      <c r="M116" s="81"/>
      <c r="N116" s="81"/>
      <c r="O116" s="90"/>
      <c r="P116" s="88"/>
      <c r="R116" s="81"/>
      <c r="T116" s="90"/>
      <c r="U116" s="88"/>
      <c r="W116" s="80"/>
    </row>
    <row r="117" spans="1:23" s="82" customFormat="1" ht="12.75">
      <c r="A117" s="91"/>
      <c r="B117" s="93"/>
      <c r="C117" s="94"/>
      <c r="D117" s="90"/>
      <c r="E117" s="90"/>
      <c r="F117" s="88"/>
      <c r="G117" s="95"/>
      <c r="H117" s="81"/>
      <c r="I117" s="81"/>
      <c r="J117" s="90"/>
      <c r="K117" s="88"/>
      <c r="M117" s="81"/>
      <c r="N117" s="81"/>
      <c r="O117" s="90"/>
      <c r="P117" s="88"/>
      <c r="R117" s="81"/>
      <c r="T117" s="90"/>
      <c r="U117" s="88"/>
      <c r="W117" s="80"/>
    </row>
    <row r="118" spans="1:23" s="82" customFormat="1" ht="12.75">
      <c r="A118" s="91"/>
      <c r="B118" s="93"/>
      <c r="C118" s="94"/>
      <c r="D118" s="90"/>
      <c r="E118" s="90"/>
      <c r="F118" s="88"/>
      <c r="G118" s="95"/>
      <c r="H118" s="81"/>
      <c r="I118" s="81"/>
      <c r="J118" s="90"/>
      <c r="K118" s="88"/>
      <c r="M118" s="81"/>
      <c r="N118" s="81"/>
      <c r="O118" s="90"/>
      <c r="P118" s="88"/>
      <c r="R118" s="81"/>
      <c r="T118" s="90"/>
      <c r="U118" s="88"/>
      <c r="W118" s="80"/>
    </row>
    <row r="119" spans="1:23" s="82" customFormat="1" ht="12.75">
      <c r="A119" s="91"/>
      <c r="B119" s="93"/>
      <c r="C119" s="94"/>
      <c r="D119" s="90"/>
      <c r="E119" s="90"/>
      <c r="F119" s="88"/>
      <c r="G119" s="95"/>
      <c r="H119" s="81"/>
      <c r="I119" s="81"/>
      <c r="J119" s="90"/>
      <c r="K119" s="88"/>
      <c r="M119" s="81"/>
      <c r="N119" s="81"/>
      <c r="O119" s="90"/>
      <c r="P119" s="88"/>
      <c r="R119" s="81"/>
      <c r="T119" s="90"/>
      <c r="U119" s="88"/>
      <c r="W119" s="80"/>
    </row>
    <row r="120" spans="1:23" s="82" customFormat="1" ht="12.75">
      <c r="A120" s="91"/>
      <c r="B120" s="93"/>
      <c r="C120" s="94"/>
      <c r="D120" s="90"/>
      <c r="E120" s="90"/>
      <c r="F120" s="88"/>
      <c r="G120" s="95"/>
      <c r="H120" s="81"/>
      <c r="I120" s="81"/>
      <c r="J120" s="90"/>
      <c r="K120" s="88"/>
      <c r="M120" s="81"/>
      <c r="N120" s="81"/>
      <c r="O120" s="90"/>
      <c r="P120" s="88"/>
      <c r="R120" s="81"/>
      <c r="T120" s="90"/>
      <c r="U120" s="88"/>
      <c r="W120" s="80"/>
    </row>
    <row r="121" spans="1:23" s="82" customFormat="1" ht="12.75">
      <c r="A121" s="91"/>
      <c r="B121" s="93"/>
      <c r="C121" s="94"/>
      <c r="D121" s="90"/>
      <c r="E121" s="90"/>
      <c r="F121" s="88"/>
      <c r="G121" s="95"/>
      <c r="H121" s="81"/>
      <c r="I121" s="81"/>
      <c r="J121" s="90"/>
      <c r="K121" s="88"/>
      <c r="M121" s="81"/>
      <c r="N121" s="81"/>
      <c r="O121" s="90"/>
      <c r="P121" s="88"/>
      <c r="R121" s="81"/>
      <c r="T121" s="90"/>
      <c r="U121" s="88"/>
      <c r="W121" s="80"/>
    </row>
    <row r="122" spans="1:23" s="82" customFormat="1" ht="12.75">
      <c r="A122" s="91"/>
      <c r="B122" s="93"/>
      <c r="C122" s="94"/>
      <c r="D122" s="90"/>
      <c r="E122" s="90"/>
      <c r="F122" s="88"/>
      <c r="G122" s="95"/>
      <c r="H122" s="81"/>
      <c r="I122" s="81"/>
      <c r="J122" s="90"/>
      <c r="K122" s="88"/>
      <c r="M122" s="81"/>
      <c r="N122" s="81"/>
      <c r="O122" s="90"/>
      <c r="P122" s="88"/>
      <c r="R122" s="81"/>
      <c r="T122" s="90"/>
      <c r="U122" s="88"/>
      <c r="W122" s="80"/>
    </row>
    <row r="123" spans="1:23" s="82" customFormat="1" ht="12.75">
      <c r="A123" s="91"/>
      <c r="B123" s="93"/>
      <c r="C123" s="94"/>
      <c r="D123" s="90"/>
      <c r="E123" s="90"/>
      <c r="F123" s="88"/>
      <c r="G123" s="95"/>
      <c r="H123" s="81"/>
      <c r="I123" s="81"/>
      <c r="J123" s="90"/>
      <c r="K123" s="88"/>
      <c r="M123" s="81"/>
      <c r="N123" s="81"/>
      <c r="O123" s="90"/>
      <c r="P123" s="88"/>
      <c r="R123" s="81"/>
      <c r="T123" s="90"/>
      <c r="U123" s="88"/>
      <c r="W123" s="80"/>
    </row>
    <row r="124" spans="1:23" s="82" customFormat="1" ht="12.75">
      <c r="A124" s="91"/>
      <c r="B124" s="93"/>
      <c r="C124" s="94"/>
      <c r="D124" s="90"/>
      <c r="E124" s="90"/>
      <c r="F124" s="88"/>
      <c r="G124" s="95"/>
      <c r="H124" s="81"/>
      <c r="I124" s="81"/>
      <c r="J124" s="90"/>
      <c r="K124" s="88"/>
      <c r="M124" s="81"/>
      <c r="N124" s="81"/>
      <c r="O124" s="90"/>
      <c r="P124" s="88"/>
      <c r="R124" s="81"/>
      <c r="T124" s="90"/>
      <c r="U124" s="88"/>
      <c r="W124" s="80"/>
    </row>
    <row r="125" spans="1:23" s="82" customFormat="1" ht="12.75">
      <c r="A125" s="91"/>
      <c r="B125" s="93"/>
      <c r="C125" s="94"/>
      <c r="D125" s="90"/>
      <c r="E125" s="90"/>
      <c r="F125" s="88"/>
      <c r="G125" s="95"/>
      <c r="H125" s="81"/>
      <c r="I125" s="81"/>
      <c r="J125" s="90"/>
      <c r="K125" s="88"/>
      <c r="M125" s="81"/>
      <c r="N125" s="81"/>
      <c r="O125" s="90"/>
      <c r="P125" s="88"/>
      <c r="R125" s="81"/>
      <c r="T125" s="90"/>
      <c r="U125" s="88"/>
      <c r="W125" s="80"/>
    </row>
    <row r="126" spans="1:23" s="82" customFormat="1" ht="12.75">
      <c r="A126" s="91"/>
      <c r="B126" s="93"/>
      <c r="C126" s="94"/>
      <c r="D126" s="90"/>
      <c r="E126" s="90"/>
      <c r="F126" s="88"/>
      <c r="G126" s="95"/>
      <c r="H126" s="81"/>
      <c r="I126" s="81"/>
      <c r="J126" s="90"/>
      <c r="K126" s="88"/>
      <c r="M126" s="81"/>
      <c r="N126" s="81"/>
      <c r="O126" s="90"/>
      <c r="P126" s="88"/>
      <c r="R126" s="81"/>
      <c r="T126" s="90"/>
      <c r="U126" s="88"/>
      <c r="W126" s="80"/>
    </row>
    <row r="127" spans="1:23" s="82" customFormat="1" ht="12.75">
      <c r="A127" s="91"/>
      <c r="B127" s="93"/>
      <c r="C127" s="94"/>
      <c r="D127" s="90"/>
      <c r="E127" s="90"/>
      <c r="F127" s="88"/>
      <c r="G127" s="95"/>
      <c r="H127" s="81"/>
      <c r="I127" s="81"/>
      <c r="J127" s="90"/>
      <c r="K127" s="88"/>
      <c r="M127" s="81"/>
      <c r="N127" s="81"/>
      <c r="O127" s="90"/>
      <c r="P127" s="88"/>
      <c r="R127" s="81"/>
      <c r="T127" s="90"/>
      <c r="U127" s="88"/>
      <c r="W127" s="80"/>
    </row>
    <row r="128" spans="1:23" s="82" customFormat="1" ht="12.75">
      <c r="A128" s="91"/>
      <c r="B128" s="93"/>
      <c r="C128" s="94"/>
      <c r="D128" s="90"/>
      <c r="E128" s="90"/>
      <c r="F128" s="88"/>
      <c r="G128" s="95"/>
      <c r="H128" s="81"/>
      <c r="I128" s="81"/>
      <c r="J128" s="90"/>
      <c r="K128" s="88"/>
      <c r="M128" s="81"/>
      <c r="N128" s="81"/>
      <c r="O128" s="90"/>
      <c r="P128" s="88"/>
      <c r="R128" s="81"/>
      <c r="T128" s="90"/>
      <c r="U128" s="88"/>
      <c r="W128" s="80"/>
    </row>
    <row r="129" spans="1:23" s="82" customFormat="1" ht="12.75">
      <c r="A129" s="91"/>
      <c r="B129" s="93"/>
      <c r="C129" s="94"/>
      <c r="D129" s="90"/>
      <c r="E129" s="90"/>
      <c r="F129" s="88"/>
      <c r="G129" s="95"/>
      <c r="H129" s="81"/>
      <c r="I129" s="81"/>
      <c r="J129" s="90"/>
      <c r="K129" s="88"/>
      <c r="M129" s="81"/>
      <c r="N129" s="81"/>
      <c r="O129" s="90"/>
      <c r="P129" s="88"/>
      <c r="R129" s="81"/>
      <c r="T129" s="90"/>
      <c r="U129" s="88"/>
      <c r="W129" s="80"/>
    </row>
    <row r="130" spans="1:23" s="82" customFormat="1" ht="12.75">
      <c r="A130" s="91"/>
      <c r="B130" s="93"/>
      <c r="C130" s="94"/>
      <c r="D130" s="90"/>
      <c r="E130" s="90"/>
      <c r="F130" s="88"/>
      <c r="G130" s="95"/>
      <c r="H130" s="81"/>
      <c r="I130" s="81"/>
      <c r="J130" s="90"/>
      <c r="K130" s="88"/>
      <c r="M130" s="81"/>
      <c r="N130" s="81"/>
      <c r="O130" s="90"/>
      <c r="P130" s="88"/>
      <c r="R130" s="81"/>
      <c r="T130" s="90"/>
      <c r="U130" s="88"/>
      <c r="W130" s="80"/>
    </row>
    <row r="131" spans="1:23" s="82" customFormat="1" ht="12.75">
      <c r="A131" s="91"/>
      <c r="B131" s="93"/>
      <c r="C131" s="94"/>
      <c r="D131" s="90"/>
      <c r="E131" s="90"/>
      <c r="F131" s="88"/>
      <c r="G131" s="95"/>
      <c r="H131" s="81"/>
      <c r="I131" s="81"/>
      <c r="J131" s="90"/>
      <c r="K131" s="88"/>
      <c r="M131" s="81"/>
      <c r="N131" s="81"/>
      <c r="O131" s="90"/>
      <c r="P131" s="88"/>
      <c r="R131" s="81"/>
      <c r="T131" s="90"/>
      <c r="U131" s="88"/>
      <c r="W131" s="80"/>
    </row>
    <row r="132" spans="1:23" s="82" customFormat="1" ht="12.75">
      <c r="A132" s="91"/>
      <c r="B132" s="93"/>
      <c r="C132" s="94"/>
      <c r="D132" s="90"/>
      <c r="E132" s="90"/>
      <c r="F132" s="88"/>
      <c r="G132" s="95"/>
      <c r="H132" s="81"/>
      <c r="I132" s="81"/>
      <c r="J132" s="90"/>
      <c r="K132" s="88"/>
      <c r="M132" s="81"/>
      <c r="N132" s="81"/>
      <c r="O132" s="90"/>
      <c r="P132" s="88"/>
      <c r="R132" s="81"/>
      <c r="T132" s="90"/>
      <c r="U132" s="88"/>
      <c r="W132" s="80"/>
    </row>
    <row r="133" spans="1:23" s="82" customFormat="1" ht="12.75">
      <c r="A133" s="91"/>
      <c r="B133" s="93"/>
      <c r="C133" s="94"/>
      <c r="D133" s="90"/>
      <c r="E133" s="90"/>
      <c r="F133" s="88"/>
      <c r="G133" s="95"/>
      <c r="H133" s="81"/>
      <c r="I133" s="81"/>
      <c r="J133" s="90"/>
      <c r="K133" s="88"/>
      <c r="M133" s="81"/>
      <c r="N133" s="81"/>
      <c r="O133" s="90"/>
      <c r="P133" s="88"/>
      <c r="R133" s="81"/>
      <c r="T133" s="90"/>
      <c r="U133" s="88"/>
      <c r="W133" s="80"/>
    </row>
    <row r="134" spans="1:23" s="82" customFormat="1" ht="12.75">
      <c r="A134" s="91"/>
      <c r="B134" s="93"/>
      <c r="C134" s="94"/>
      <c r="D134" s="90"/>
      <c r="E134" s="90"/>
      <c r="F134" s="88"/>
      <c r="G134" s="95"/>
      <c r="H134" s="81"/>
      <c r="I134" s="81"/>
      <c r="J134" s="90"/>
      <c r="K134" s="88"/>
      <c r="M134" s="81"/>
      <c r="N134" s="81"/>
      <c r="O134" s="90"/>
      <c r="P134" s="88"/>
      <c r="R134" s="81"/>
      <c r="T134" s="90"/>
      <c r="U134" s="88"/>
      <c r="W134" s="80"/>
    </row>
    <row r="135" spans="1:23" s="82" customFormat="1" ht="12.75">
      <c r="A135" s="91"/>
      <c r="B135" s="93"/>
      <c r="C135" s="94"/>
      <c r="D135" s="90"/>
      <c r="E135" s="90"/>
      <c r="F135" s="88"/>
      <c r="G135" s="95"/>
      <c r="H135" s="81"/>
      <c r="I135" s="81"/>
      <c r="J135" s="90"/>
      <c r="K135" s="88"/>
      <c r="M135" s="81"/>
      <c r="N135" s="81"/>
      <c r="O135" s="90"/>
      <c r="P135" s="88"/>
      <c r="R135" s="81"/>
      <c r="T135" s="90"/>
      <c r="U135" s="88"/>
      <c r="W135" s="80"/>
    </row>
    <row r="136" spans="1:23" s="82" customFormat="1" ht="12.75">
      <c r="A136" s="91"/>
      <c r="B136" s="93"/>
      <c r="C136" s="94"/>
      <c r="D136" s="90"/>
      <c r="E136" s="90"/>
      <c r="F136" s="88"/>
      <c r="G136" s="95"/>
      <c r="H136" s="81"/>
      <c r="I136" s="81"/>
      <c r="J136" s="90"/>
      <c r="K136" s="88"/>
      <c r="M136" s="81"/>
      <c r="N136" s="81"/>
      <c r="O136" s="90"/>
      <c r="P136" s="88"/>
      <c r="R136" s="81"/>
      <c r="T136" s="90"/>
      <c r="U136" s="88"/>
      <c r="W136" s="80"/>
    </row>
    <row r="137" spans="1:23" s="82" customFormat="1" ht="12.75">
      <c r="A137" s="91"/>
      <c r="B137" s="93"/>
      <c r="C137" s="94"/>
      <c r="D137" s="90"/>
      <c r="E137" s="90"/>
      <c r="F137" s="88"/>
      <c r="G137" s="95"/>
      <c r="H137" s="81"/>
      <c r="I137" s="81"/>
      <c r="J137" s="90"/>
      <c r="K137" s="88"/>
      <c r="M137" s="81"/>
      <c r="N137" s="81"/>
      <c r="O137" s="90"/>
      <c r="P137" s="88"/>
      <c r="R137" s="81"/>
      <c r="T137" s="90"/>
      <c r="U137" s="88"/>
      <c r="W137" s="80"/>
    </row>
    <row r="138" spans="1:23" s="82" customFormat="1" ht="12.75">
      <c r="A138" s="91"/>
      <c r="B138" s="93"/>
      <c r="C138" s="94"/>
      <c r="D138" s="90"/>
      <c r="E138" s="90"/>
      <c r="F138" s="88"/>
      <c r="G138" s="95"/>
      <c r="H138" s="81"/>
      <c r="I138" s="81"/>
      <c r="J138" s="90"/>
      <c r="K138" s="88"/>
      <c r="M138" s="81"/>
      <c r="N138" s="81"/>
      <c r="O138" s="90"/>
      <c r="P138" s="88"/>
      <c r="R138" s="81"/>
      <c r="T138" s="90"/>
      <c r="U138" s="88"/>
      <c r="W138" s="80"/>
    </row>
    <row r="139" spans="1:23" s="82" customFormat="1" ht="12.75">
      <c r="A139" s="91"/>
      <c r="B139" s="93"/>
      <c r="C139" s="94"/>
      <c r="D139" s="90"/>
      <c r="E139" s="90"/>
      <c r="F139" s="88"/>
      <c r="G139" s="95"/>
      <c r="H139" s="81"/>
      <c r="I139" s="81"/>
      <c r="J139" s="90"/>
      <c r="K139" s="88"/>
      <c r="M139" s="81"/>
      <c r="N139" s="81"/>
      <c r="O139" s="90"/>
      <c r="P139" s="88"/>
      <c r="R139" s="81"/>
      <c r="T139" s="90"/>
      <c r="U139" s="88"/>
      <c r="W139" s="80"/>
    </row>
    <row r="140" spans="1:23" s="82" customFormat="1" ht="12.75">
      <c r="A140" s="91"/>
      <c r="B140" s="93"/>
      <c r="C140" s="94"/>
      <c r="D140" s="90"/>
      <c r="E140" s="90"/>
      <c r="F140" s="88"/>
      <c r="G140" s="95"/>
      <c r="H140" s="81"/>
      <c r="I140" s="81"/>
      <c r="J140" s="90"/>
      <c r="K140" s="88"/>
      <c r="M140" s="81"/>
      <c r="N140" s="81"/>
      <c r="O140" s="90"/>
      <c r="P140" s="88"/>
      <c r="R140" s="81"/>
      <c r="T140" s="90"/>
      <c r="U140" s="88"/>
      <c r="W140" s="80"/>
    </row>
    <row r="141" spans="1:23" s="82" customFormat="1" ht="12.75">
      <c r="A141" s="91"/>
      <c r="B141" s="93"/>
      <c r="C141" s="94"/>
      <c r="D141" s="90"/>
      <c r="E141" s="90"/>
      <c r="F141" s="88"/>
      <c r="G141" s="95"/>
      <c r="H141" s="81"/>
      <c r="I141" s="81"/>
      <c r="J141" s="90"/>
      <c r="K141" s="88"/>
      <c r="M141" s="81"/>
      <c r="N141" s="81"/>
      <c r="O141" s="90"/>
      <c r="P141" s="88"/>
      <c r="R141" s="81"/>
      <c r="T141" s="90"/>
      <c r="U141" s="88"/>
      <c r="W141" s="80"/>
    </row>
    <row r="142" spans="1:23" s="82" customFormat="1" ht="12.75">
      <c r="A142" s="91"/>
      <c r="B142" s="93"/>
      <c r="C142" s="94"/>
      <c r="D142" s="90"/>
      <c r="E142" s="90"/>
      <c r="F142" s="88"/>
      <c r="G142" s="95"/>
      <c r="H142" s="81"/>
      <c r="I142" s="81"/>
      <c r="J142" s="90"/>
      <c r="K142" s="88"/>
      <c r="M142" s="81"/>
      <c r="N142" s="81"/>
      <c r="O142" s="90"/>
      <c r="P142" s="88"/>
      <c r="R142" s="81"/>
      <c r="T142" s="90"/>
      <c r="U142" s="88"/>
      <c r="W142" s="80"/>
    </row>
    <row r="143" spans="1:23" s="82" customFormat="1" ht="12.75">
      <c r="A143" s="91"/>
      <c r="B143" s="93"/>
      <c r="C143" s="94"/>
      <c r="D143" s="90"/>
      <c r="E143" s="90"/>
      <c r="F143" s="88"/>
      <c r="G143" s="95"/>
      <c r="H143" s="81"/>
      <c r="I143" s="81"/>
      <c r="J143" s="90"/>
      <c r="K143" s="88"/>
      <c r="M143" s="81"/>
      <c r="N143" s="81"/>
      <c r="O143" s="90"/>
      <c r="P143" s="88"/>
      <c r="R143" s="81"/>
      <c r="T143" s="90"/>
      <c r="U143" s="88"/>
      <c r="W143" s="80"/>
    </row>
    <row r="144" spans="1:23" s="82" customFormat="1" ht="12.75">
      <c r="A144" s="91"/>
      <c r="B144" s="93"/>
      <c r="C144" s="94"/>
      <c r="D144" s="90"/>
      <c r="E144" s="90"/>
      <c r="F144" s="88"/>
      <c r="G144" s="95"/>
      <c r="H144" s="81"/>
      <c r="I144" s="81"/>
      <c r="J144" s="90"/>
      <c r="K144" s="88"/>
      <c r="M144" s="81"/>
      <c r="N144" s="81"/>
      <c r="O144" s="90"/>
      <c r="P144" s="88"/>
      <c r="R144" s="81"/>
      <c r="T144" s="90"/>
      <c r="U144" s="88"/>
      <c r="W144" s="80"/>
    </row>
    <row r="145" spans="1:23" s="82" customFormat="1" ht="12.75">
      <c r="A145" s="91"/>
      <c r="B145" s="93"/>
      <c r="C145" s="94"/>
      <c r="D145" s="90"/>
      <c r="E145" s="90"/>
      <c r="F145" s="88"/>
      <c r="G145" s="95"/>
      <c r="H145" s="81"/>
      <c r="I145" s="81"/>
      <c r="J145" s="90"/>
      <c r="K145" s="88"/>
      <c r="M145" s="81"/>
      <c r="N145" s="81"/>
      <c r="O145" s="90"/>
      <c r="P145" s="88"/>
      <c r="R145" s="81"/>
      <c r="T145" s="90"/>
      <c r="U145" s="88"/>
      <c r="W145" s="80"/>
    </row>
    <row r="146" spans="1:23" s="82" customFormat="1" ht="12.75">
      <c r="A146" s="91"/>
      <c r="B146" s="93"/>
      <c r="C146" s="94"/>
      <c r="D146" s="90"/>
      <c r="E146" s="90"/>
      <c r="F146" s="88"/>
      <c r="G146" s="95"/>
      <c r="H146" s="81"/>
      <c r="I146" s="81"/>
      <c r="J146" s="90"/>
      <c r="K146" s="88"/>
      <c r="M146" s="81"/>
      <c r="N146" s="81"/>
      <c r="O146" s="90"/>
      <c r="P146" s="88"/>
      <c r="R146" s="81"/>
      <c r="T146" s="90"/>
      <c r="U146" s="88"/>
      <c r="W146" s="80"/>
    </row>
    <row r="147" spans="1:23" s="82" customFormat="1" ht="12.75">
      <c r="A147" s="91"/>
      <c r="B147" s="93"/>
      <c r="C147" s="94"/>
      <c r="D147" s="90"/>
      <c r="E147" s="90"/>
      <c r="F147" s="88"/>
      <c r="G147" s="95"/>
      <c r="H147" s="81"/>
      <c r="I147" s="81"/>
      <c r="J147" s="90"/>
      <c r="K147" s="88"/>
      <c r="M147" s="81"/>
      <c r="N147" s="81"/>
      <c r="O147" s="90"/>
      <c r="P147" s="88"/>
      <c r="R147" s="81"/>
      <c r="T147" s="90"/>
      <c r="U147" s="88"/>
      <c r="W147" s="80"/>
    </row>
    <row r="148" spans="1:23" s="82" customFormat="1" ht="12.75">
      <c r="A148" s="91"/>
      <c r="B148" s="93"/>
      <c r="C148" s="94"/>
      <c r="D148" s="90"/>
      <c r="E148" s="90"/>
      <c r="F148" s="88"/>
      <c r="G148" s="95"/>
      <c r="H148" s="81"/>
      <c r="I148" s="81"/>
      <c r="J148" s="90"/>
      <c r="K148" s="88"/>
      <c r="M148" s="81"/>
      <c r="N148" s="81"/>
      <c r="O148" s="90"/>
      <c r="P148" s="88"/>
      <c r="R148" s="81"/>
      <c r="T148" s="90"/>
      <c r="U148" s="88"/>
      <c r="W148" s="80"/>
    </row>
    <row r="149" spans="1:23" s="82" customFormat="1" ht="12.75">
      <c r="A149" s="91"/>
      <c r="B149" s="93"/>
      <c r="C149" s="94"/>
      <c r="D149" s="90"/>
      <c r="E149" s="90"/>
      <c r="F149" s="88"/>
      <c r="G149" s="95"/>
      <c r="H149" s="81"/>
      <c r="I149" s="81"/>
      <c r="J149" s="90"/>
      <c r="K149" s="88"/>
      <c r="M149" s="81"/>
      <c r="N149" s="81"/>
      <c r="O149" s="90"/>
      <c r="P149" s="88"/>
      <c r="R149" s="81"/>
      <c r="T149" s="90"/>
      <c r="U149" s="88"/>
      <c r="W149" s="80"/>
    </row>
    <row r="150" spans="1:23" s="82" customFormat="1" ht="12.75">
      <c r="A150" s="91"/>
      <c r="B150" s="93"/>
      <c r="C150" s="94"/>
      <c r="D150" s="90"/>
      <c r="E150" s="90"/>
      <c r="F150" s="88"/>
      <c r="G150" s="95"/>
      <c r="H150" s="81"/>
      <c r="I150" s="81"/>
      <c r="J150" s="90"/>
      <c r="K150" s="88"/>
      <c r="M150" s="81"/>
      <c r="N150" s="81"/>
      <c r="O150" s="90"/>
      <c r="P150" s="88"/>
      <c r="R150" s="81"/>
      <c r="T150" s="90"/>
      <c r="U150" s="88"/>
      <c r="W150" s="80"/>
    </row>
    <row r="151" spans="1:23" s="82" customFormat="1" ht="12.75">
      <c r="A151" s="91"/>
      <c r="B151" s="93"/>
      <c r="C151" s="94"/>
      <c r="D151" s="90"/>
      <c r="E151" s="90"/>
      <c r="F151" s="88"/>
      <c r="G151" s="95"/>
      <c r="H151" s="81"/>
      <c r="I151" s="81"/>
      <c r="J151" s="90"/>
      <c r="K151" s="88"/>
      <c r="M151" s="81"/>
      <c r="N151" s="81"/>
      <c r="O151" s="90"/>
      <c r="P151" s="88"/>
      <c r="R151" s="81"/>
      <c r="T151" s="90"/>
      <c r="U151" s="88"/>
      <c r="W151" s="80"/>
    </row>
    <row r="152" spans="1:23" s="82" customFormat="1" ht="12.75">
      <c r="A152" s="91"/>
      <c r="B152" s="93"/>
      <c r="C152" s="94"/>
      <c r="D152" s="90"/>
      <c r="E152" s="90"/>
      <c r="F152" s="88"/>
      <c r="G152" s="95"/>
      <c r="H152" s="81"/>
      <c r="I152" s="81"/>
      <c r="J152" s="90"/>
      <c r="K152" s="88"/>
      <c r="M152" s="81"/>
      <c r="N152" s="81"/>
      <c r="O152" s="90"/>
      <c r="P152" s="88"/>
      <c r="R152" s="81"/>
      <c r="T152" s="90"/>
      <c r="U152" s="88"/>
      <c r="W152" s="80"/>
    </row>
    <row r="153" spans="1:23" s="82" customFormat="1" ht="12.75">
      <c r="A153" s="91"/>
      <c r="B153" s="93"/>
      <c r="C153" s="94"/>
      <c r="D153" s="90"/>
      <c r="E153" s="90"/>
      <c r="F153" s="88"/>
      <c r="G153" s="95"/>
      <c r="H153" s="81"/>
      <c r="I153" s="81"/>
      <c r="J153" s="90"/>
      <c r="K153" s="88"/>
      <c r="M153" s="81"/>
      <c r="N153" s="81"/>
      <c r="O153" s="90"/>
      <c r="P153" s="88"/>
      <c r="R153" s="81"/>
      <c r="T153" s="90"/>
      <c r="U153" s="88"/>
      <c r="W153" s="80"/>
    </row>
    <row r="154" spans="1:23" s="82" customFormat="1" ht="12.75">
      <c r="A154" s="91"/>
      <c r="B154" s="93"/>
      <c r="C154" s="94"/>
      <c r="D154" s="90"/>
      <c r="E154" s="90"/>
      <c r="F154" s="88"/>
      <c r="G154" s="95"/>
      <c r="H154" s="81"/>
      <c r="I154" s="81"/>
      <c r="J154" s="90"/>
      <c r="K154" s="88"/>
      <c r="M154" s="81"/>
      <c r="N154" s="81"/>
      <c r="O154" s="90"/>
      <c r="P154" s="88"/>
      <c r="R154" s="81"/>
      <c r="T154" s="90"/>
      <c r="U154" s="88"/>
      <c r="W154" s="80"/>
    </row>
    <row r="155" spans="1:23" s="82" customFormat="1" ht="12.75">
      <c r="A155" s="91"/>
      <c r="B155" s="93"/>
      <c r="C155" s="94"/>
      <c r="D155" s="90"/>
      <c r="E155" s="90"/>
      <c r="F155" s="88"/>
      <c r="G155" s="95"/>
      <c r="H155" s="81"/>
      <c r="I155" s="81"/>
      <c r="J155" s="90"/>
      <c r="K155" s="88"/>
      <c r="M155" s="81"/>
      <c r="N155" s="81"/>
      <c r="O155" s="90"/>
      <c r="P155" s="88"/>
      <c r="R155" s="81"/>
      <c r="T155" s="90"/>
      <c r="U155" s="88"/>
      <c r="W155" s="80"/>
    </row>
    <row r="156" spans="1:23" s="82" customFormat="1" ht="12.75">
      <c r="A156" s="91"/>
      <c r="B156" s="93"/>
      <c r="C156" s="94"/>
      <c r="D156" s="90"/>
      <c r="E156" s="90"/>
      <c r="F156" s="88"/>
      <c r="G156" s="95"/>
      <c r="H156" s="81"/>
      <c r="I156" s="81"/>
      <c r="J156" s="90"/>
      <c r="K156" s="88"/>
      <c r="M156" s="81"/>
      <c r="N156" s="81"/>
      <c r="O156" s="90"/>
      <c r="P156" s="88"/>
      <c r="R156" s="81"/>
      <c r="T156" s="90"/>
      <c r="U156" s="88"/>
      <c r="W156" s="80"/>
    </row>
    <row r="157" spans="1:23" s="82" customFormat="1" ht="12.75">
      <c r="A157" s="91"/>
      <c r="B157" s="93"/>
      <c r="C157" s="94"/>
      <c r="D157" s="90"/>
      <c r="E157" s="90"/>
      <c r="F157" s="88"/>
      <c r="G157" s="95"/>
      <c r="H157" s="81"/>
      <c r="I157" s="81"/>
      <c r="J157" s="90"/>
      <c r="K157" s="88"/>
      <c r="M157" s="81"/>
      <c r="N157" s="81"/>
      <c r="O157" s="90"/>
      <c r="P157" s="88"/>
      <c r="R157" s="81"/>
      <c r="T157" s="90"/>
      <c r="U157" s="88"/>
      <c r="W157" s="80"/>
    </row>
    <row r="158" spans="1:23" s="82" customFormat="1" ht="12.75">
      <c r="A158" s="91"/>
      <c r="B158" s="93"/>
      <c r="C158" s="94"/>
      <c r="D158" s="90"/>
      <c r="E158" s="90"/>
      <c r="F158" s="88"/>
      <c r="G158" s="95"/>
      <c r="H158" s="81"/>
      <c r="I158" s="81"/>
      <c r="J158" s="90"/>
      <c r="K158" s="88"/>
      <c r="M158" s="81"/>
      <c r="N158" s="81"/>
      <c r="O158" s="90"/>
      <c r="P158" s="88"/>
      <c r="R158" s="81"/>
      <c r="T158" s="90"/>
      <c r="U158" s="88"/>
      <c r="W158" s="80"/>
    </row>
    <row r="159" spans="1:23" s="82" customFormat="1" ht="12.75">
      <c r="A159" s="91"/>
      <c r="B159" s="93"/>
      <c r="C159" s="94"/>
      <c r="D159" s="90"/>
      <c r="E159" s="90"/>
      <c r="F159" s="88"/>
      <c r="G159" s="95"/>
      <c r="H159" s="81"/>
      <c r="I159" s="81"/>
      <c r="J159" s="90"/>
      <c r="K159" s="88"/>
      <c r="M159" s="81"/>
      <c r="N159" s="81"/>
      <c r="O159" s="90"/>
      <c r="P159" s="88"/>
      <c r="R159" s="81"/>
      <c r="T159" s="90"/>
      <c r="U159" s="88"/>
      <c r="W159" s="80"/>
    </row>
    <row r="160" spans="1:23" s="82" customFormat="1" ht="12.75">
      <c r="A160" s="91"/>
      <c r="B160" s="93"/>
      <c r="C160" s="94"/>
      <c r="D160" s="90"/>
      <c r="E160" s="90"/>
      <c r="F160" s="88"/>
      <c r="G160" s="95"/>
      <c r="H160" s="81"/>
      <c r="I160" s="81"/>
      <c r="J160" s="90"/>
      <c r="K160" s="88"/>
      <c r="M160" s="81"/>
      <c r="N160" s="81"/>
      <c r="O160" s="90"/>
      <c r="P160" s="88"/>
      <c r="R160" s="81"/>
      <c r="T160" s="90"/>
      <c r="U160" s="88"/>
      <c r="W160" s="80"/>
    </row>
    <row r="161" spans="1:23" s="82" customFormat="1" ht="12.75">
      <c r="A161" s="91"/>
      <c r="B161" s="93"/>
      <c r="C161" s="94"/>
      <c r="D161" s="90"/>
      <c r="E161" s="90"/>
      <c r="F161" s="88"/>
      <c r="G161" s="95"/>
      <c r="H161" s="81"/>
      <c r="I161" s="81"/>
      <c r="J161" s="90"/>
      <c r="K161" s="88"/>
      <c r="M161" s="81"/>
      <c r="N161" s="81"/>
      <c r="O161" s="90"/>
      <c r="P161" s="88"/>
      <c r="R161" s="81"/>
      <c r="T161" s="90"/>
      <c r="U161" s="88"/>
      <c r="W161" s="80"/>
    </row>
    <row r="162" spans="1:23" s="82" customFormat="1" ht="12.75">
      <c r="A162" s="91"/>
      <c r="B162" s="93"/>
      <c r="C162" s="94"/>
      <c r="D162" s="90"/>
      <c r="E162" s="90"/>
      <c r="F162" s="88"/>
      <c r="G162" s="95"/>
      <c r="H162" s="81"/>
      <c r="I162" s="81"/>
      <c r="J162" s="90"/>
      <c r="K162" s="88"/>
      <c r="M162" s="81"/>
      <c r="N162" s="81"/>
      <c r="O162" s="90"/>
      <c r="P162" s="88"/>
      <c r="R162" s="81"/>
      <c r="T162" s="90"/>
      <c r="U162" s="88"/>
      <c r="W162" s="80"/>
    </row>
    <row r="163" spans="1:23" s="82" customFormat="1" ht="12.75">
      <c r="A163" s="91"/>
      <c r="B163" s="93"/>
      <c r="C163" s="94"/>
      <c r="D163" s="90"/>
      <c r="E163" s="90"/>
      <c r="F163" s="88"/>
      <c r="G163" s="95"/>
      <c r="H163" s="81"/>
      <c r="I163" s="81"/>
      <c r="J163" s="90"/>
      <c r="K163" s="88"/>
      <c r="M163" s="81"/>
      <c r="N163" s="81"/>
      <c r="O163" s="90"/>
      <c r="P163" s="88"/>
      <c r="R163" s="81"/>
      <c r="T163" s="90"/>
      <c r="U163" s="88"/>
      <c r="W163" s="80"/>
    </row>
    <row r="164" spans="1:23" s="82" customFormat="1" ht="12.75">
      <c r="A164" s="91"/>
      <c r="B164" s="93"/>
      <c r="C164" s="94"/>
      <c r="D164" s="90"/>
      <c r="E164" s="90"/>
      <c r="F164" s="88"/>
      <c r="G164" s="95"/>
      <c r="H164" s="81"/>
      <c r="I164" s="81"/>
      <c r="J164" s="90"/>
      <c r="K164" s="88"/>
      <c r="M164" s="81"/>
      <c r="N164" s="81"/>
      <c r="O164" s="90"/>
      <c r="P164" s="88"/>
      <c r="R164" s="81"/>
      <c r="T164" s="90"/>
      <c r="U164" s="88"/>
      <c r="W164" s="80"/>
    </row>
    <row r="165" spans="1:23" s="82" customFormat="1" ht="12.75">
      <c r="A165" s="91"/>
      <c r="B165" s="93"/>
      <c r="C165" s="94"/>
      <c r="D165" s="90"/>
      <c r="E165" s="90"/>
      <c r="F165" s="88"/>
      <c r="G165" s="95"/>
      <c r="H165" s="81"/>
      <c r="I165" s="81"/>
      <c r="J165" s="90"/>
      <c r="K165" s="88"/>
      <c r="M165" s="81"/>
      <c r="N165" s="81"/>
      <c r="O165" s="90"/>
      <c r="P165" s="88"/>
      <c r="R165" s="81"/>
      <c r="T165" s="90"/>
      <c r="U165" s="88"/>
      <c r="W165" s="80"/>
    </row>
    <row r="166" spans="1:23" s="82" customFormat="1" ht="12.75">
      <c r="A166" s="91"/>
      <c r="B166" s="93"/>
      <c r="C166" s="94"/>
      <c r="D166" s="90"/>
      <c r="E166" s="90"/>
      <c r="F166" s="88"/>
      <c r="G166" s="95"/>
      <c r="H166" s="81"/>
      <c r="I166" s="81"/>
      <c r="J166" s="90"/>
      <c r="K166" s="88"/>
      <c r="M166" s="81"/>
      <c r="N166" s="81"/>
      <c r="O166" s="90"/>
      <c r="P166" s="88"/>
      <c r="R166" s="81"/>
      <c r="T166" s="90"/>
      <c r="U166" s="88"/>
      <c r="W166" s="80"/>
    </row>
    <row r="167" spans="1:23" s="82" customFormat="1" ht="12.75">
      <c r="A167" s="91"/>
      <c r="B167" s="93"/>
      <c r="C167" s="94"/>
      <c r="D167" s="90"/>
      <c r="E167" s="90"/>
      <c r="F167" s="88"/>
      <c r="G167" s="95"/>
      <c r="H167" s="81"/>
      <c r="I167" s="81"/>
      <c r="J167" s="90"/>
      <c r="K167" s="88"/>
      <c r="M167" s="81"/>
      <c r="N167" s="81"/>
      <c r="O167" s="90"/>
      <c r="P167" s="88"/>
      <c r="R167" s="81"/>
      <c r="T167" s="90"/>
      <c r="U167" s="88"/>
      <c r="W167" s="80"/>
    </row>
    <row r="168" spans="1:23" s="82" customFormat="1" ht="12.75">
      <c r="A168" s="91"/>
      <c r="B168" s="93"/>
      <c r="C168" s="94"/>
      <c r="D168" s="90"/>
      <c r="E168" s="90"/>
      <c r="F168" s="88"/>
      <c r="G168" s="95"/>
      <c r="H168" s="81"/>
      <c r="I168" s="81"/>
      <c r="J168" s="90"/>
      <c r="K168" s="88"/>
      <c r="M168" s="81"/>
      <c r="N168" s="81"/>
      <c r="O168" s="90"/>
      <c r="P168" s="88"/>
      <c r="R168" s="81"/>
      <c r="T168" s="90"/>
      <c r="U168" s="88"/>
      <c r="W168" s="80"/>
    </row>
    <row r="169" spans="1:23" s="82" customFormat="1" ht="12.75">
      <c r="A169" s="91"/>
      <c r="B169" s="93"/>
      <c r="C169" s="94"/>
      <c r="D169" s="90"/>
      <c r="E169" s="90"/>
      <c r="F169" s="88"/>
      <c r="G169" s="95"/>
      <c r="H169" s="81"/>
      <c r="I169" s="81"/>
      <c r="J169" s="90"/>
      <c r="K169" s="88"/>
      <c r="M169" s="81"/>
      <c r="N169" s="81"/>
      <c r="O169" s="90"/>
      <c r="P169" s="88"/>
      <c r="R169" s="81"/>
      <c r="T169" s="90"/>
      <c r="U169" s="88"/>
      <c r="W169" s="80"/>
    </row>
    <row r="170" spans="1:23" s="82" customFormat="1" ht="12.75">
      <c r="A170" s="91"/>
      <c r="B170" s="93"/>
      <c r="C170" s="94"/>
      <c r="D170" s="90"/>
      <c r="E170" s="90"/>
      <c r="F170" s="88"/>
      <c r="G170" s="95"/>
      <c r="H170" s="81"/>
      <c r="I170" s="81"/>
      <c r="J170" s="90"/>
      <c r="K170" s="88"/>
      <c r="M170" s="81"/>
      <c r="N170" s="81"/>
      <c r="O170" s="90"/>
      <c r="P170" s="88"/>
      <c r="R170" s="81"/>
      <c r="T170" s="90"/>
      <c r="U170" s="88"/>
      <c r="W170" s="80"/>
    </row>
    <row r="171" spans="1:23" s="82" customFormat="1" ht="12.75">
      <c r="A171" s="91"/>
      <c r="B171" s="93"/>
      <c r="C171" s="94"/>
      <c r="D171" s="90"/>
      <c r="E171" s="90"/>
      <c r="F171" s="88"/>
      <c r="G171" s="95"/>
      <c r="H171" s="81"/>
      <c r="I171" s="81"/>
      <c r="J171" s="90"/>
      <c r="K171" s="88"/>
      <c r="M171" s="81"/>
      <c r="N171" s="81"/>
      <c r="O171" s="90"/>
      <c r="P171" s="88"/>
      <c r="R171" s="81"/>
      <c r="T171" s="90"/>
      <c r="U171" s="88"/>
      <c r="W171" s="80"/>
    </row>
    <row r="172" spans="1:23" s="82" customFormat="1" ht="12.75">
      <c r="A172" s="91"/>
      <c r="B172" s="93"/>
      <c r="C172" s="94"/>
      <c r="D172" s="90"/>
      <c r="E172" s="90"/>
      <c r="F172" s="88"/>
      <c r="G172" s="95"/>
      <c r="H172" s="81"/>
      <c r="I172" s="81"/>
      <c r="J172" s="90"/>
      <c r="K172" s="88"/>
      <c r="M172" s="81"/>
      <c r="N172" s="81"/>
      <c r="O172" s="90"/>
      <c r="P172" s="88"/>
      <c r="R172" s="81"/>
      <c r="T172" s="90"/>
      <c r="U172" s="88"/>
      <c r="W172" s="80"/>
    </row>
    <row r="173" spans="1:23" s="82" customFormat="1" ht="12.75">
      <c r="A173" s="91"/>
      <c r="B173" s="93"/>
      <c r="C173" s="94"/>
      <c r="D173" s="90"/>
      <c r="E173" s="90"/>
      <c r="F173" s="88"/>
      <c r="G173" s="95"/>
      <c r="H173" s="81"/>
      <c r="I173" s="81"/>
      <c r="J173" s="90"/>
      <c r="K173" s="88"/>
      <c r="M173" s="81"/>
      <c r="N173" s="81"/>
      <c r="O173" s="90"/>
      <c r="P173" s="88"/>
      <c r="R173" s="81"/>
      <c r="T173" s="90"/>
      <c r="U173" s="88"/>
      <c r="W173" s="80"/>
    </row>
    <row r="174" spans="1:23" s="82" customFormat="1" ht="12.75">
      <c r="A174" s="91"/>
      <c r="B174" s="93"/>
      <c r="C174" s="94"/>
      <c r="D174" s="90"/>
      <c r="E174" s="90"/>
      <c r="F174" s="88"/>
      <c r="G174" s="95"/>
      <c r="H174" s="81"/>
      <c r="I174" s="81"/>
      <c r="J174" s="90"/>
      <c r="K174" s="88"/>
      <c r="M174" s="81"/>
      <c r="N174" s="81"/>
      <c r="O174" s="90"/>
      <c r="P174" s="88"/>
      <c r="R174" s="81"/>
      <c r="T174" s="90"/>
      <c r="U174" s="88"/>
      <c r="W174" s="80"/>
    </row>
    <row r="175" spans="1:23" s="82" customFormat="1" ht="12.75">
      <c r="A175" s="91"/>
      <c r="B175" s="93"/>
      <c r="C175" s="94"/>
      <c r="D175" s="90"/>
      <c r="E175" s="90"/>
      <c r="F175" s="88"/>
      <c r="G175" s="95"/>
      <c r="H175" s="81"/>
      <c r="I175" s="81"/>
      <c r="J175" s="90"/>
      <c r="K175" s="88"/>
      <c r="M175" s="81"/>
      <c r="N175" s="81"/>
      <c r="O175" s="90"/>
      <c r="P175" s="88"/>
      <c r="R175" s="81"/>
      <c r="T175" s="90"/>
      <c r="U175" s="88"/>
      <c r="W175" s="80"/>
    </row>
  </sheetData>
  <sheetProtection/>
  <mergeCells count="1">
    <mergeCell ref="A1:D1"/>
  </mergeCells>
  <printOptions horizontalCentered="1"/>
  <pageMargins left="0.7874015748031497" right="0.7874015748031497" top="0.984251968503937" bottom="0.984251968503937" header="0.5118110236220472" footer="0.5118110236220472"/>
  <pageSetup fitToHeight="2" fitToWidth="1" horizontalDpi="1200" verticalDpi="1200" orientation="portrait" paperSize="9" scale="95" r:id="rId5"/>
  <drawing r:id="rId4"/>
  <legacyDrawing r:id="rId3"/>
  <oleObjects>
    <oleObject progId="Equation.3" shapeId="1655763" r:id="rId1"/>
    <oleObject progId="Equation.3" shapeId="100642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N40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8.28125" style="108" customWidth="1"/>
    <col min="2" max="2" width="15.7109375" style="109" customWidth="1"/>
    <col min="3" max="3" width="15.8515625" style="0" customWidth="1"/>
    <col min="4" max="40" width="0" style="0" hidden="1" customWidth="1"/>
  </cols>
  <sheetData>
    <row r="1" spans="1:3" ht="13.5" thickBot="1">
      <c r="A1" s="112" t="s">
        <v>322</v>
      </c>
      <c r="B1" s="113" t="s">
        <v>325</v>
      </c>
      <c r="C1" t="s">
        <v>323</v>
      </c>
    </row>
    <row r="2" spans="1:3" ht="12.75">
      <c r="A2" s="110"/>
      <c r="B2" s="111"/>
      <c r="C2">
        <f>+segédlet!$D$22</f>
        <v>2003</v>
      </c>
    </row>
    <row r="3" spans="1:40" ht="12.75">
      <c r="A3" s="103"/>
      <c r="B3" s="104"/>
      <c r="D3">
        <v>1986</v>
      </c>
      <c r="E3">
        <v>1987</v>
      </c>
      <c r="F3">
        <v>1988</v>
      </c>
      <c r="G3">
        <v>1989</v>
      </c>
      <c r="H3">
        <v>1990</v>
      </c>
      <c r="I3">
        <v>1991</v>
      </c>
      <c r="J3">
        <v>1992</v>
      </c>
      <c r="K3">
        <v>1993</v>
      </c>
      <c r="L3">
        <v>1994</v>
      </c>
      <c r="M3">
        <v>1995</v>
      </c>
      <c r="N3">
        <v>1996</v>
      </c>
      <c r="O3">
        <v>1997</v>
      </c>
      <c r="P3">
        <v>1998</v>
      </c>
      <c r="Q3">
        <v>1999</v>
      </c>
      <c r="R3">
        <v>2000</v>
      </c>
      <c r="S3">
        <v>2001</v>
      </c>
      <c r="T3">
        <v>2002</v>
      </c>
      <c r="U3">
        <v>2003</v>
      </c>
      <c r="V3">
        <v>2004</v>
      </c>
      <c r="W3">
        <v>2005</v>
      </c>
      <c r="X3">
        <v>2006</v>
      </c>
      <c r="Y3">
        <v>2007</v>
      </c>
      <c r="Z3">
        <v>2008</v>
      </c>
      <c r="AA3">
        <v>2009</v>
      </c>
      <c r="AB3">
        <v>2010</v>
      </c>
      <c r="AC3">
        <v>2011</v>
      </c>
      <c r="AD3">
        <v>2012</v>
      </c>
      <c r="AE3">
        <v>2013</v>
      </c>
      <c r="AF3">
        <v>2014</v>
      </c>
      <c r="AG3">
        <v>2015</v>
      </c>
      <c r="AH3">
        <v>2016</v>
      </c>
      <c r="AI3">
        <v>2017</v>
      </c>
      <c r="AJ3">
        <v>2018</v>
      </c>
      <c r="AK3">
        <v>2019</v>
      </c>
      <c r="AL3">
        <v>2020</v>
      </c>
      <c r="AM3">
        <v>2021</v>
      </c>
      <c r="AN3">
        <v>2022</v>
      </c>
    </row>
    <row r="4" spans="1:40" ht="12.75">
      <c r="A4" s="103">
        <v>1986</v>
      </c>
      <c r="B4" s="105">
        <v>102.1</v>
      </c>
      <c r="C4">
        <f aca="true" t="shared" si="0" ref="C4:C40">+B4/100+1</f>
        <v>2.021</v>
      </c>
      <c r="D4">
        <v>1</v>
      </c>
      <c r="E4">
        <f aca="true" t="shared" si="1" ref="E4:L11">+E5/$C4</f>
        <v>0.4948045522018803</v>
      </c>
      <c r="F4">
        <f t="shared" si="1"/>
        <v>0.24314720009920404</v>
      </c>
      <c r="G4">
        <f t="shared" si="1"/>
        <v>0.11878221792828729</v>
      </c>
      <c r="H4">
        <f t="shared" si="1"/>
        <v>0.055144947970421215</v>
      </c>
      <c r="I4">
        <f t="shared" si="1"/>
        <v>0.02484006665334289</v>
      </c>
      <c r="J4">
        <f t="shared" si="1"/>
        <v>0.010679306385788003</v>
      </c>
      <c r="K4">
        <f t="shared" si="1"/>
        <v>0.005030290337158738</v>
      </c>
      <c r="L4">
        <f t="shared" si="1"/>
        <v>0.002386285738690105</v>
      </c>
      <c r="M4">
        <f aca="true" t="shared" si="2" ref="M4:M12">+M5/$C4</f>
        <v>0.002144012343836572</v>
      </c>
      <c r="N4">
        <f aca="true" t="shared" si="3" ref="N4:N12">+N5/$C4</f>
        <v>0.0009366589531832989</v>
      </c>
      <c r="O4">
        <f aca="true" t="shared" si="4" ref="O4:O12">+O5/$C4</f>
        <v>0.0004222988968364739</v>
      </c>
      <c r="P4">
        <f aca="true" t="shared" si="5" ref="P4:P12">+P5/$C4</f>
        <v>0.0001916056700709954</v>
      </c>
      <c r="Q4">
        <f aca="true" t="shared" si="6" ref="Q4:Q12">+Q5/$C4</f>
        <v>9.067944631850234E-05</v>
      </c>
      <c r="R4">
        <f aca="true" t="shared" si="7" ref="R4:R12">+R5/$C4</f>
        <v>4.421230927279489E-05</v>
      </c>
      <c r="S4">
        <f aca="true" t="shared" si="8" ref="S4:S12">+S5/$C4</f>
        <v>2.0894286045744278E-05</v>
      </c>
      <c r="T4">
        <f aca="true" t="shared" si="9" ref="T4:T12">+T5/$C4</f>
        <v>1.0182400607087854E-05</v>
      </c>
      <c r="U4">
        <f aca="true" t="shared" si="10" ref="U4:U12">+U5/$C4</f>
        <v>5.137437238692158E-06</v>
      </c>
      <c r="V4">
        <f aca="true" t="shared" si="11" ref="V4:V12">+V5/$C4</f>
        <v>2.518351587594194E-06</v>
      </c>
      <c r="W4">
        <f aca="true" t="shared" si="12" ref="W4:W12">+W5/$C4</f>
        <v>1.2344860723500957E-06</v>
      </c>
      <c r="X4">
        <f aca="true" t="shared" si="13" ref="X4:X12">+X5/$C4</f>
        <v>6.081212179064509E-07</v>
      </c>
      <c r="Y4">
        <f aca="true" t="shared" si="14" ref="Y4:Y12">+Y5/$C4</f>
        <v>2.995671024169709E-07</v>
      </c>
      <c r="Z4">
        <f aca="true" t="shared" si="15" ref="Z4:Z12">+Z5/$C4</f>
        <v>1.47570001190626E-07</v>
      </c>
      <c r="AA4">
        <f aca="true" t="shared" si="16" ref="AA4:AA12">+AA5/$C4</f>
        <v>7.269458186730346E-08</v>
      </c>
      <c r="AB4">
        <f aca="true" t="shared" si="17" ref="AB4:AB12">+AB5/$C4</f>
        <v>3.5810138850888395E-08</v>
      </c>
      <c r="AC4">
        <f aca="true" t="shared" si="18" ref="AC4:AC12">+AC5/$C4</f>
        <v>1.764046248812236E-08</v>
      </c>
      <c r="AD4">
        <f aca="true" t="shared" si="19" ref="AD4:AD12">+AD5/$C4</f>
        <v>8.732902221842753E-09</v>
      </c>
      <c r="AE4">
        <f aca="true" t="shared" si="20" ref="AE4:AE12">+AE5/$C4</f>
        <v>4.323218921704332E-09</v>
      </c>
      <c r="AF4">
        <f aca="true" t="shared" si="21" ref="AF4:AF12">+AF5/$C4</f>
        <v>2.1402073869823427E-09</v>
      </c>
      <c r="AG4">
        <f aca="true" t="shared" si="22" ref="AG4:AG12">+AG5/$C4</f>
        <v>1.0595086074170007E-09</v>
      </c>
      <c r="AH4">
        <f aca="true" t="shared" si="23" ref="AH4:AH12">+AH5/$C4</f>
        <v>5.245092115925749E-10</v>
      </c>
      <c r="AI4">
        <f aca="true" t="shared" si="24" ref="AI4:AI12">+AI5/$C4</f>
        <v>2.5965802554087857E-10</v>
      </c>
      <c r="AJ4">
        <f aca="true" t="shared" si="25" ref="AJ4:AJ12">+AJ5/$C4</f>
        <v>1.2854357700043499E-10</v>
      </c>
      <c r="AK4">
        <f aca="true" t="shared" si="26" ref="AK4:AK12">+AK5/$C4</f>
        <v>6.363543415863119E-11</v>
      </c>
      <c r="AL4">
        <f aca="true" t="shared" si="27" ref="AL4:AL12">+AL5/$C4</f>
        <v>3.1502690177540175E-11</v>
      </c>
      <c r="AM4">
        <f aca="true" t="shared" si="28" ref="AM4:AM13">+AM5/$C4</f>
        <v>1.5595391177000096E-11</v>
      </c>
      <c r="AN4">
        <f aca="true" t="shared" si="29" ref="AN4:AN39">+AN5/$C4</f>
        <v>7.720490681683212E-12</v>
      </c>
    </row>
    <row r="5" spans="1:40" ht="12.75">
      <c r="A5" s="103">
        <v>1987</v>
      </c>
      <c r="B5" s="105">
        <v>103.5</v>
      </c>
      <c r="C5">
        <f t="shared" si="0"/>
        <v>2.035</v>
      </c>
      <c r="D5">
        <f aca="true" t="shared" si="30" ref="D5:D40">+D4*C5</f>
        <v>2.035</v>
      </c>
      <c r="E5">
        <v>1</v>
      </c>
      <c r="F5">
        <f t="shared" si="1"/>
        <v>0.49140049140049136</v>
      </c>
      <c r="G5">
        <f t="shared" si="1"/>
        <v>0.2400588624330686</v>
      </c>
      <c r="H5">
        <f t="shared" si="1"/>
        <v>0.11144793984822127</v>
      </c>
      <c r="I5">
        <f t="shared" si="1"/>
        <v>0.05020177470640598</v>
      </c>
      <c r="J5">
        <f t="shared" si="1"/>
        <v>0.021582878205677555</v>
      </c>
      <c r="K5">
        <f t="shared" si="1"/>
        <v>0.010166216771397809</v>
      </c>
      <c r="L5">
        <f t="shared" si="1"/>
        <v>0.0048226834778927015</v>
      </c>
      <c r="M5">
        <f t="shared" si="2"/>
        <v>0.004333048946893712</v>
      </c>
      <c r="N5">
        <f t="shared" si="3"/>
        <v>0.001892987744383447</v>
      </c>
      <c r="O5">
        <f t="shared" si="4"/>
        <v>0.0008534660705065137</v>
      </c>
      <c r="P5">
        <f t="shared" si="5"/>
        <v>0.0003872350592134817</v>
      </c>
      <c r="Q5">
        <f t="shared" si="6"/>
        <v>0.00018326316100969323</v>
      </c>
      <c r="R5">
        <f t="shared" si="7"/>
        <v>8.935307704031847E-05</v>
      </c>
      <c r="S5">
        <f t="shared" si="8"/>
        <v>4.2227352098449186E-05</v>
      </c>
      <c r="T5">
        <f t="shared" si="9"/>
        <v>2.0578631626924553E-05</v>
      </c>
      <c r="U5">
        <f t="shared" si="10"/>
        <v>1.038276065939685E-05</v>
      </c>
      <c r="V5">
        <f t="shared" si="11"/>
        <v>5.0895885585278664E-06</v>
      </c>
      <c r="W5">
        <f t="shared" si="12"/>
        <v>2.4948963522195432E-06</v>
      </c>
      <c r="X5">
        <f t="shared" si="13"/>
        <v>1.2290129813889372E-06</v>
      </c>
      <c r="Y5">
        <f t="shared" si="14"/>
        <v>6.054251139846982E-07</v>
      </c>
      <c r="Z5">
        <f t="shared" si="15"/>
        <v>2.9823897240625514E-07</v>
      </c>
      <c r="AA5">
        <f t="shared" si="16"/>
        <v>1.4691574995382028E-07</v>
      </c>
      <c r="AB5">
        <f t="shared" si="17"/>
        <v>7.237229061764544E-08</v>
      </c>
      <c r="AC5">
        <f t="shared" si="18"/>
        <v>3.5651374688495286E-08</v>
      </c>
      <c r="AD5">
        <f t="shared" si="19"/>
        <v>1.7649195390344202E-08</v>
      </c>
      <c r="AE5">
        <f t="shared" si="20"/>
        <v>8.737225440764455E-09</v>
      </c>
      <c r="AF5">
        <f t="shared" si="21"/>
        <v>4.3253591290913145E-09</v>
      </c>
      <c r="AG5">
        <f t="shared" si="22"/>
        <v>2.1412668955897586E-09</v>
      </c>
      <c r="AH5">
        <f t="shared" si="23"/>
        <v>1.060033116628594E-09</v>
      </c>
      <c r="AI5">
        <f t="shared" si="24"/>
        <v>5.247688696181156E-10</v>
      </c>
      <c r="AJ5">
        <f t="shared" si="25"/>
        <v>2.597865691178791E-10</v>
      </c>
      <c r="AK5">
        <f t="shared" si="26"/>
        <v>1.2860721243459364E-10</v>
      </c>
      <c r="AL5">
        <f t="shared" si="27"/>
        <v>6.36669368488087E-11</v>
      </c>
      <c r="AM5">
        <f t="shared" si="28"/>
        <v>3.151828556871719E-11</v>
      </c>
      <c r="AN5">
        <f t="shared" si="29"/>
        <v>1.5603111667681772E-11</v>
      </c>
    </row>
    <row r="6" spans="1:40" ht="12.75">
      <c r="A6" s="103">
        <v>1988</v>
      </c>
      <c r="B6" s="105">
        <v>104.7</v>
      </c>
      <c r="C6">
        <f t="shared" si="0"/>
        <v>2.0469999999999997</v>
      </c>
      <c r="D6">
        <f t="shared" si="30"/>
        <v>4.165645</v>
      </c>
      <c r="E6">
        <f aca="true" t="shared" si="31" ref="E6:E40">+E5*C6</f>
        <v>2.0469999999999997</v>
      </c>
      <c r="F6">
        <v>1</v>
      </c>
      <c r="G6">
        <f t="shared" si="1"/>
        <v>0.4885197850512946</v>
      </c>
      <c r="H6">
        <f t="shared" si="1"/>
        <v>0.2267965575911303</v>
      </c>
      <c r="I6">
        <f t="shared" si="1"/>
        <v>0.10216061152753618</v>
      </c>
      <c r="J6">
        <f t="shared" si="1"/>
        <v>0.043921157148553824</v>
      </c>
      <c r="K6">
        <f t="shared" si="1"/>
        <v>0.020688251129794544</v>
      </c>
      <c r="L6">
        <f t="shared" si="1"/>
        <v>0.009814160877511647</v>
      </c>
      <c r="M6">
        <f t="shared" si="2"/>
        <v>0.008817754606928704</v>
      </c>
      <c r="N6">
        <f t="shared" si="3"/>
        <v>0.0038522300598203153</v>
      </c>
      <c r="O6">
        <f t="shared" si="4"/>
        <v>0.0017368034534807554</v>
      </c>
      <c r="P6">
        <f t="shared" si="5"/>
        <v>0.0007880233454994354</v>
      </c>
      <c r="Q6">
        <f t="shared" si="6"/>
        <v>0.00037294053265472576</v>
      </c>
      <c r="R6">
        <f t="shared" si="7"/>
        <v>0.0001818335117770481</v>
      </c>
      <c r="S6">
        <f t="shared" si="8"/>
        <v>8.59326615203441E-05</v>
      </c>
      <c r="T6">
        <f t="shared" si="9"/>
        <v>4.187751536079147E-05</v>
      </c>
      <c r="U6">
        <f t="shared" si="10"/>
        <v>2.1128917941872594E-05</v>
      </c>
      <c r="V6">
        <f t="shared" si="11"/>
        <v>1.035731271660421E-05</v>
      </c>
      <c r="W6">
        <f t="shared" si="12"/>
        <v>5.0771140767667705E-06</v>
      </c>
      <c r="X6">
        <f t="shared" si="13"/>
        <v>2.5010414171264875E-06</v>
      </c>
      <c r="Y6">
        <f t="shared" si="14"/>
        <v>1.232040106958861E-06</v>
      </c>
      <c r="Z6">
        <f t="shared" si="15"/>
        <v>6.069163088467292E-07</v>
      </c>
      <c r="AA6">
        <f t="shared" si="16"/>
        <v>2.9897355115602426E-07</v>
      </c>
      <c r="AB6">
        <f t="shared" si="17"/>
        <v>1.4727761140690848E-07</v>
      </c>
      <c r="AC6">
        <f t="shared" si="18"/>
        <v>7.255054749108792E-08</v>
      </c>
      <c r="AD6">
        <f t="shared" si="19"/>
        <v>3.5916112619350456E-08</v>
      </c>
      <c r="AE6">
        <f t="shared" si="20"/>
        <v>1.7780253771955668E-08</v>
      </c>
      <c r="AF6">
        <f t="shared" si="21"/>
        <v>8.802105827700825E-09</v>
      </c>
      <c r="AG6">
        <f t="shared" si="22"/>
        <v>4.357478132525159E-09</v>
      </c>
      <c r="AH6">
        <f t="shared" si="23"/>
        <v>2.1571673923391887E-09</v>
      </c>
      <c r="AI6">
        <f t="shared" si="24"/>
        <v>1.0679046496728654E-09</v>
      </c>
      <c r="AJ6">
        <f t="shared" si="25"/>
        <v>5.28665668154884E-10</v>
      </c>
      <c r="AK6">
        <f t="shared" si="26"/>
        <v>2.617156773043981E-10</v>
      </c>
      <c r="AL6">
        <f t="shared" si="27"/>
        <v>1.295622164873257E-10</v>
      </c>
      <c r="AM6">
        <f t="shared" si="28"/>
        <v>6.413971113233948E-11</v>
      </c>
      <c r="AN6">
        <f t="shared" si="29"/>
        <v>3.175233224373241E-11</v>
      </c>
    </row>
    <row r="7" spans="1:40" ht="12.75">
      <c r="A7" s="103">
        <v>1989</v>
      </c>
      <c r="B7" s="105">
        <v>115.4</v>
      </c>
      <c r="C7">
        <f t="shared" si="0"/>
        <v>2.154</v>
      </c>
      <c r="D7">
        <f t="shared" si="30"/>
        <v>8.972799329999999</v>
      </c>
      <c r="E7">
        <f t="shared" si="31"/>
        <v>4.409237999999999</v>
      </c>
      <c r="F7">
        <f aca="true" t="shared" si="32" ref="F7:F40">+F6*C7</f>
        <v>2.154</v>
      </c>
      <c r="G7">
        <v>1</v>
      </c>
      <c r="H7">
        <f t="shared" si="1"/>
        <v>0.46425255338904364</v>
      </c>
      <c r="I7">
        <f t="shared" si="1"/>
        <v>0.20912277179686653</v>
      </c>
      <c r="J7">
        <f t="shared" si="1"/>
        <v>0.08990660868308967</v>
      </c>
      <c r="K7">
        <f t="shared" si="1"/>
        <v>0.042348850062689423</v>
      </c>
      <c r="L7">
        <f t="shared" si="1"/>
        <v>0.02008958731626634</v>
      </c>
      <c r="M7">
        <f t="shared" si="2"/>
        <v>0.018049943680383054</v>
      </c>
      <c r="N7">
        <f t="shared" si="3"/>
        <v>0.007885514932452185</v>
      </c>
      <c r="O7">
        <f t="shared" si="4"/>
        <v>0.0035552366692751056</v>
      </c>
      <c r="P7">
        <f t="shared" si="5"/>
        <v>0.001613083788237344</v>
      </c>
      <c r="Q7">
        <f t="shared" si="6"/>
        <v>0.0007634092703442235</v>
      </c>
      <c r="R7">
        <f t="shared" si="7"/>
        <v>0.0003722131986076174</v>
      </c>
      <c r="S7">
        <f t="shared" si="8"/>
        <v>0.00017590415813214434</v>
      </c>
      <c r="T7">
        <f t="shared" si="9"/>
        <v>8.572327394354013E-05</v>
      </c>
      <c r="U7">
        <f t="shared" si="10"/>
        <v>4.325089502701319E-05</v>
      </c>
      <c r="V7">
        <f t="shared" si="11"/>
        <v>2.1201419130888815E-05</v>
      </c>
      <c r="W7">
        <f t="shared" si="12"/>
        <v>1.0392852515141578E-05</v>
      </c>
      <c r="X7">
        <f t="shared" si="13"/>
        <v>5.11963178085792E-06</v>
      </c>
      <c r="Y7">
        <f t="shared" si="14"/>
        <v>2.521986098944788E-06</v>
      </c>
      <c r="Z7">
        <f t="shared" si="15"/>
        <v>1.2423576842092546E-06</v>
      </c>
      <c r="AA7">
        <f t="shared" si="16"/>
        <v>6.119988592163816E-07</v>
      </c>
      <c r="AB7">
        <f t="shared" si="17"/>
        <v>3.014772705499416E-07</v>
      </c>
      <c r="AC7">
        <f t="shared" si="18"/>
        <v>1.4851097071425693E-07</v>
      </c>
      <c r="AD7">
        <f t="shared" si="19"/>
        <v>7.352028253181037E-08</v>
      </c>
      <c r="AE7">
        <f t="shared" si="20"/>
        <v>3.639617947119325E-08</v>
      </c>
      <c r="AF7">
        <f t="shared" si="21"/>
        <v>1.8017910629303585E-08</v>
      </c>
      <c r="AG7">
        <f t="shared" si="22"/>
        <v>8.919757737279E-09</v>
      </c>
      <c r="AH7">
        <f t="shared" si="23"/>
        <v>4.415721652118319E-09</v>
      </c>
      <c r="AI7">
        <f t="shared" si="24"/>
        <v>2.186000817880355E-09</v>
      </c>
      <c r="AJ7">
        <f t="shared" si="25"/>
        <v>1.0821786227130475E-09</v>
      </c>
      <c r="AK7">
        <f t="shared" si="26"/>
        <v>5.357319914421028E-10</v>
      </c>
      <c r="AL7">
        <f t="shared" si="27"/>
        <v>2.652138571495557E-10</v>
      </c>
      <c r="AM7">
        <f t="shared" si="28"/>
        <v>1.312939886878989E-10</v>
      </c>
      <c r="AN7">
        <f t="shared" si="29"/>
        <v>6.499702410292023E-11</v>
      </c>
    </row>
    <row r="8" spans="1:40" ht="12.75">
      <c r="A8" s="103">
        <v>1990</v>
      </c>
      <c r="B8" s="105">
        <v>122</v>
      </c>
      <c r="C8">
        <f t="shared" si="0"/>
        <v>2.2199999999999998</v>
      </c>
      <c r="D8">
        <f t="shared" si="30"/>
        <v>19.919614512599995</v>
      </c>
      <c r="E8">
        <f t="shared" si="31"/>
        <v>9.788508359999998</v>
      </c>
      <c r="F8">
        <f t="shared" si="32"/>
        <v>4.781879999999999</v>
      </c>
      <c r="G8">
        <f aca="true" t="shared" si="33" ref="G8:G40">+G7*C8</f>
        <v>2.2199999999999998</v>
      </c>
      <c r="H8">
        <v>1</v>
      </c>
      <c r="I8">
        <f t="shared" si="1"/>
        <v>0.4504504504504505</v>
      </c>
      <c r="J8">
        <f t="shared" si="1"/>
        <v>0.19365883510337514</v>
      </c>
      <c r="K8">
        <f t="shared" si="1"/>
        <v>0.09121942303503301</v>
      </c>
      <c r="L8">
        <f t="shared" si="1"/>
        <v>0.04327297107923769</v>
      </c>
      <c r="M8">
        <f t="shared" si="2"/>
        <v>0.038879578687545095</v>
      </c>
      <c r="N8">
        <f t="shared" si="3"/>
        <v>0.016985399164502004</v>
      </c>
      <c r="O8">
        <f t="shared" si="4"/>
        <v>0.007657979785618578</v>
      </c>
      <c r="P8">
        <f t="shared" si="5"/>
        <v>0.003474582479863239</v>
      </c>
      <c r="Q8">
        <f t="shared" si="6"/>
        <v>0.0016443835683214573</v>
      </c>
      <c r="R8">
        <f t="shared" si="7"/>
        <v>0.000801747229800808</v>
      </c>
      <c r="S8">
        <f t="shared" si="8"/>
        <v>0.0003788975566166389</v>
      </c>
      <c r="T8">
        <f t="shared" si="9"/>
        <v>0.00018464793207438542</v>
      </c>
      <c r="U8">
        <f t="shared" si="10"/>
        <v>9.31624278881864E-05</v>
      </c>
      <c r="V8">
        <f t="shared" si="11"/>
        <v>4.5667856807934506E-05</v>
      </c>
      <c r="W8">
        <f t="shared" si="12"/>
        <v>2.238620431761496E-05</v>
      </c>
      <c r="X8">
        <f t="shared" si="13"/>
        <v>1.1027686855967959E-05</v>
      </c>
      <c r="Y8">
        <f t="shared" si="14"/>
        <v>5.432358057127073E-06</v>
      </c>
      <c r="Z8">
        <f t="shared" si="15"/>
        <v>2.6760384517867345E-06</v>
      </c>
      <c r="AA8">
        <f t="shared" si="16"/>
        <v>1.3182455427520858E-06</v>
      </c>
      <c r="AB8">
        <f t="shared" si="17"/>
        <v>6.493820407645742E-07</v>
      </c>
      <c r="AC8">
        <f t="shared" si="18"/>
        <v>3.198926309185094E-07</v>
      </c>
      <c r="AD8">
        <f t="shared" si="19"/>
        <v>1.5836268857351953E-07</v>
      </c>
      <c r="AE8">
        <f t="shared" si="20"/>
        <v>7.839737058095025E-08</v>
      </c>
      <c r="AF8">
        <f t="shared" si="21"/>
        <v>3.881057949551992E-08</v>
      </c>
      <c r="AG8">
        <f t="shared" si="22"/>
        <v>1.9213158166098968E-08</v>
      </c>
      <c r="AH8">
        <f t="shared" si="23"/>
        <v>9.511464438662858E-09</v>
      </c>
      <c r="AI8">
        <f t="shared" si="24"/>
        <v>4.708645761714284E-09</v>
      </c>
      <c r="AJ8">
        <f t="shared" si="25"/>
        <v>2.3310127533239044E-09</v>
      </c>
      <c r="AK8">
        <f t="shared" si="26"/>
        <v>1.1539667095662893E-09</v>
      </c>
      <c r="AL8">
        <f t="shared" si="27"/>
        <v>5.712706483001429E-10</v>
      </c>
      <c r="AM8">
        <f t="shared" si="28"/>
        <v>2.828072516337342E-10</v>
      </c>
      <c r="AN8">
        <f t="shared" si="29"/>
        <v>1.4000358991769015E-10</v>
      </c>
    </row>
    <row r="9" spans="1:40" ht="12.75">
      <c r="A9" s="103">
        <v>1991</v>
      </c>
      <c r="B9" s="105">
        <v>132.6</v>
      </c>
      <c r="C9">
        <f t="shared" si="0"/>
        <v>2.3259999999999996</v>
      </c>
      <c r="D9">
        <f t="shared" si="30"/>
        <v>46.333023356307585</v>
      </c>
      <c r="E9">
        <f t="shared" si="31"/>
        <v>22.768070445359992</v>
      </c>
      <c r="F9">
        <f t="shared" si="32"/>
        <v>11.122652879999997</v>
      </c>
      <c r="G9">
        <f t="shared" si="33"/>
        <v>5.163719999999999</v>
      </c>
      <c r="H9">
        <f>+$C9*H8</f>
        <v>2.3259999999999996</v>
      </c>
      <c r="I9">
        <v>1</v>
      </c>
      <c r="J9">
        <f t="shared" si="1"/>
        <v>0.42992261392949277</v>
      </c>
      <c r="K9">
        <f t="shared" si="1"/>
        <v>0.20250711913777328</v>
      </c>
      <c r="L9">
        <f t="shared" si="1"/>
        <v>0.09606599579590766</v>
      </c>
      <c r="M9">
        <f t="shared" si="2"/>
        <v>0.0863126646863501</v>
      </c>
      <c r="N9">
        <f t="shared" si="3"/>
        <v>0.03770758614519445</v>
      </c>
      <c r="O9">
        <f t="shared" si="4"/>
        <v>0.01700071512407324</v>
      </c>
      <c r="P9">
        <f t="shared" si="5"/>
        <v>0.007713573105296389</v>
      </c>
      <c r="Q9">
        <f t="shared" si="6"/>
        <v>0.0036505315216736347</v>
      </c>
      <c r="R9">
        <f t="shared" si="7"/>
        <v>0.0017798788501577935</v>
      </c>
      <c r="S9">
        <f t="shared" si="8"/>
        <v>0.0008411525756889383</v>
      </c>
      <c r="T9">
        <f t="shared" si="9"/>
        <v>0.0004099184092051356</v>
      </c>
      <c r="U9">
        <f t="shared" si="10"/>
        <v>0.00020682058991177378</v>
      </c>
      <c r="V9">
        <f t="shared" si="11"/>
        <v>0.00010138264211361458</v>
      </c>
      <c r="W9">
        <f t="shared" si="12"/>
        <v>4.96973735851052E-05</v>
      </c>
      <c r="X9">
        <f t="shared" si="13"/>
        <v>2.4481464820248865E-05</v>
      </c>
      <c r="Y9">
        <f t="shared" si="14"/>
        <v>1.20598348868221E-05</v>
      </c>
      <c r="Z9">
        <f t="shared" si="15"/>
        <v>5.94080536296655E-06</v>
      </c>
      <c r="AA9">
        <f t="shared" si="16"/>
        <v>2.92650510490963E-06</v>
      </c>
      <c r="AB9">
        <f t="shared" si="17"/>
        <v>1.4416281304973545E-06</v>
      </c>
      <c r="AC9">
        <f t="shared" si="18"/>
        <v>7.101616406390908E-07</v>
      </c>
      <c r="AD9">
        <f t="shared" si="19"/>
        <v>3.515651686332133E-07</v>
      </c>
      <c r="AE9">
        <f t="shared" si="20"/>
        <v>1.7404216268970954E-07</v>
      </c>
      <c r="AF9">
        <f t="shared" si="21"/>
        <v>8.615948648005422E-08</v>
      </c>
      <c r="AG9">
        <f t="shared" si="22"/>
        <v>4.2653211128739706E-08</v>
      </c>
      <c r="AH9">
        <f t="shared" si="23"/>
        <v>2.1115451053831543E-08</v>
      </c>
      <c r="AI9">
        <f t="shared" si="24"/>
        <v>1.045319359100571E-08</v>
      </c>
      <c r="AJ9">
        <f t="shared" si="25"/>
        <v>5.174848312379067E-09</v>
      </c>
      <c r="AK9">
        <f t="shared" si="26"/>
        <v>2.5618060952371617E-09</v>
      </c>
      <c r="AL9">
        <f t="shared" si="27"/>
        <v>1.2682208392263173E-09</v>
      </c>
      <c r="AM9">
        <f t="shared" si="28"/>
        <v>6.278320986268898E-10</v>
      </c>
      <c r="AN9">
        <f t="shared" si="29"/>
        <v>3.108079696172721E-10</v>
      </c>
    </row>
    <row r="10" spans="1:40" ht="12.75">
      <c r="A10" s="103">
        <v>1992</v>
      </c>
      <c r="B10" s="105">
        <v>112.3</v>
      </c>
      <c r="C10">
        <f t="shared" si="0"/>
        <v>2.123</v>
      </c>
      <c r="D10">
        <f t="shared" si="30"/>
        <v>98.36500858544102</v>
      </c>
      <c r="E10">
        <f t="shared" si="31"/>
        <v>48.33661355549927</v>
      </c>
      <c r="F10">
        <f t="shared" si="32"/>
        <v>23.613392064239996</v>
      </c>
      <c r="G10">
        <f t="shared" si="33"/>
        <v>10.962577559999998</v>
      </c>
      <c r="H10">
        <f aca="true" t="shared" si="34" ref="H10:H40">+$C10*H9</f>
        <v>4.938098</v>
      </c>
      <c r="I10">
        <f aca="true" t="shared" si="35" ref="I10:I40">+$C10*I9</f>
        <v>2.123</v>
      </c>
      <c r="J10">
        <v>1</v>
      </c>
      <c r="K10">
        <f t="shared" si="1"/>
        <v>0.4710315591144606</v>
      </c>
      <c r="L10">
        <f t="shared" si="1"/>
        <v>0.22344950622128118</v>
      </c>
      <c r="M10">
        <f t="shared" si="2"/>
        <v>0.20076325806045028</v>
      </c>
      <c r="N10">
        <f t="shared" si="3"/>
        <v>0.08770784537372227</v>
      </c>
      <c r="O10">
        <f t="shared" si="4"/>
        <v>0.03954366337859435</v>
      </c>
      <c r="P10">
        <f t="shared" si="5"/>
        <v>0.0179417710429194</v>
      </c>
      <c r="Q10">
        <f t="shared" si="6"/>
        <v>0.008491136319412873</v>
      </c>
      <c r="R10">
        <f t="shared" si="7"/>
        <v>0.004139998205467027</v>
      </c>
      <c r="S10">
        <f t="shared" si="8"/>
        <v>0.0019565208910524703</v>
      </c>
      <c r="T10">
        <f t="shared" si="9"/>
        <v>0.0009534702198111453</v>
      </c>
      <c r="U10">
        <f t="shared" si="10"/>
        <v>0.00048106469213478575</v>
      </c>
      <c r="V10">
        <f t="shared" si="11"/>
        <v>0.0002358160255562675</v>
      </c>
      <c r="W10">
        <f t="shared" si="12"/>
        <v>0.00011559609095895468</v>
      </c>
      <c r="X10">
        <f t="shared" si="13"/>
        <v>5.694388717189885E-05</v>
      </c>
      <c r="Y10">
        <f t="shared" si="14"/>
        <v>2.8051175946748202E-05</v>
      </c>
      <c r="Z10">
        <f t="shared" si="15"/>
        <v>1.3818313274260193E-05</v>
      </c>
      <c r="AA10">
        <f t="shared" si="16"/>
        <v>6.8070508740197984E-06</v>
      </c>
      <c r="AB10">
        <f t="shared" si="17"/>
        <v>3.353227031536846E-06</v>
      </c>
      <c r="AC10">
        <f t="shared" si="18"/>
        <v>1.651835976126525E-06</v>
      </c>
      <c r="AD10">
        <f t="shared" si="19"/>
        <v>8.17740582240854E-07</v>
      </c>
      <c r="AE10">
        <f t="shared" si="20"/>
        <v>4.048220704162643E-07</v>
      </c>
      <c r="AF10">
        <f t="shared" si="21"/>
        <v>2.0040696555260608E-07</v>
      </c>
      <c r="AG10">
        <f t="shared" si="22"/>
        <v>9.921136908544854E-08</v>
      </c>
      <c r="AH10">
        <f t="shared" si="23"/>
        <v>4.9114539151212165E-08</v>
      </c>
      <c r="AI10">
        <f t="shared" si="24"/>
        <v>2.4314128292679278E-08</v>
      </c>
      <c r="AJ10">
        <f t="shared" si="25"/>
        <v>1.2036697174593708E-08</v>
      </c>
      <c r="AK10">
        <f t="shared" si="26"/>
        <v>5.958760977521637E-09</v>
      </c>
      <c r="AL10">
        <f t="shared" si="27"/>
        <v>2.949881672040414E-09</v>
      </c>
      <c r="AM10">
        <f t="shared" si="28"/>
        <v>1.4603374614061454E-09</v>
      </c>
      <c r="AN10">
        <f t="shared" si="29"/>
        <v>7.229393373297748E-10</v>
      </c>
    </row>
    <row r="11" spans="1:40" ht="12.75">
      <c r="A11" s="103">
        <v>1993</v>
      </c>
      <c r="B11" s="105">
        <v>110.8</v>
      </c>
      <c r="C11">
        <f t="shared" si="0"/>
        <v>2.1079999999999997</v>
      </c>
      <c r="D11">
        <f t="shared" si="30"/>
        <v>207.35343809810962</v>
      </c>
      <c r="E11">
        <f t="shared" si="31"/>
        <v>101.89358137499244</v>
      </c>
      <c r="F11">
        <f t="shared" si="32"/>
        <v>49.7770304714179</v>
      </c>
      <c r="G11">
        <f t="shared" si="33"/>
        <v>23.109113496479992</v>
      </c>
      <c r="H11">
        <f t="shared" si="34"/>
        <v>10.409510583999998</v>
      </c>
      <c r="I11">
        <f t="shared" si="35"/>
        <v>4.475283999999999</v>
      </c>
      <c r="J11">
        <f aca="true" t="shared" si="36" ref="J11:J40">+$C11*J10</f>
        <v>2.1079999999999997</v>
      </c>
      <c r="K11">
        <v>1</v>
      </c>
      <c r="L11">
        <f t="shared" si="1"/>
        <v>0.47438330170778</v>
      </c>
      <c r="M11">
        <f t="shared" si="2"/>
        <v>0.426220396862336</v>
      </c>
      <c r="N11">
        <f t="shared" si="3"/>
        <v>0.18620375572841238</v>
      </c>
      <c r="O11">
        <f t="shared" si="4"/>
        <v>0.08395119735275582</v>
      </c>
      <c r="P11">
        <f t="shared" si="5"/>
        <v>0.03809037992411789</v>
      </c>
      <c r="Q11">
        <f t="shared" si="6"/>
        <v>0.01802668240611353</v>
      </c>
      <c r="R11">
        <f t="shared" si="7"/>
        <v>0.008789216190206499</v>
      </c>
      <c r="S11">
        <f t="shared" si="8"/>
        <v>0.0041536938517043945</v>
      </c>
      <c r="T11">
        <f t="shared" si="9"/>
        <v>0.0020242172766590616</v>
      </c>
      <c r="U11">
        <f t="shared" si="10"/>
        <v>0.0010213003414021502</v>
      </c>
      <c r="V11">
        <f t="shared" si="11"/>
        <v>0.000500637422255956</v>
      </c>
      <c r="W11">
        <f t="shared" si="12"/>
        <v>0.0002454105011058608</v>
      </c>
      <c r="X11">
        <f t="shared" si="13"/>
        <v>0.00012089187246594128</v>
      </c>
      <c r="Y11">
        <f t="shared" si="14"/>
        <v>5.955264653494644E-05</v>
      </c>
      <c r="Z11">
        <f t="shared" si="15"/>
        <v>2.9336279081254395E-05</v>
      </c>
      <c r="AA11">
        <f t="shared" si="16"/>
        <v>1.4451369005544034E-05</v>
      </c>
      <c r="AB11">
        <f t="shared" si="17"/>
        <v>7.118900987952725E-06</v>
      </c>
      <c r="AC11">
        <f t="shared" si="18"/>
        <v>3.506847777316613E-06</v>
      </c>
      <c r="AD11">
        <f t="shared" si="19"/>
        <v>1.7360632560973333E-06</v>
      </c>
      <c r="AE11">
        <f t="shared" si="20"/>
        <v>8.594372554937293E-07</v>
      </c>
      <c r="AF11">
        <f t="shared" si="21"/>
        <v>4.2546398786818273E-07</v>
      </c>
      <c r="AG11">
        <f t="shared" si="22"/>
        <v>2.1062573656840727E-07</v>
      </c>
      <c r="AH11">
        <f t="shared" si="23"/>
        <v>1.0427016661802344E-07</v>
      </c>
      <c r="AI11">
        <f t="shared" si="24"/>
        <v>5.161889436535811E-08</v>
      </c>
      <c r="AJ11">
        <f t="shared" si="25"/>
        <v>2.5553908101662445E-08</v>
      </c>
      <c r="AK11">
        <f t="shared" si="26"/>
        <v>1.2650449555278437E-08</v>
      </c>
      <c r="AL11">
        <f t="shared" si="27"/>
        <v>6.262598789741799E-09</v>
      </c>
      <c r="AM11">
        <f t="shared" si="28"/>
        <v>3.100296430565247E-09</v>
      </c>
      <c r="AN11">
        <f t="shared" si="29"/>
        <v>1.534800213151112E-09</v>
      </c>
    </row>
    <row r="12" spans="1:40" ht="12.75">
      <c r="A12" s="103">
        <v>1994</v>
      </c>
      <c r="B12" s="105">
        <v>11.3</v>
      </c>
      <c r="C12">
        <f t="shared" si="0"/>
        <v>1.113</v>
      </c>
      <c r="D12">
        <f t="shared" si="30"/>
        <v>230.784376603196</v>
      </c>
      <c r="E12">
        <f t="shared" si="31"/>
        <v>113.40755607036658</v>
      </c>
      <c r="F12">
        <f t="shared" si="32"/>
        <v>55.40183491468812</v>
      </c>
      <c r="G12">
        <f t="shared" si="33"/>
        <v>25.72044332158223</v>
      </c>
      <c r="H12">
        <f t="shared" si="34"/>
        <v>11.585785279991997</v>
      </c>
      <c r="I12">
        <f t="shared" si="35"/>
        <v>4.980991091999999</v>
      </c>
      <c r="J12">
        <f t="shared" si="36"/>
        <v>2.3462039999999997</v>
      </c>
      <c r="K12">
        <f aca="true" t="shared" si="37" ref="K12:K40">+$C12*K11</f>
        <v>1.113</v>
      </c>
      <c r="L12">
        <v>1</v>
      </c>
      <c r="M12">
        <f t="shared" si="2"/>
        <v>0.8984725965858041</v>
      </c>
      <c r="N12">
        <f t="shared" si="3"/>
        <v>0.39251751707549326</v>
      </c>
      <c r="O12">
        <f t="shared" si="4"/>
        <v>0.17696912401960924</v>
      </c>
      <c r="P12">
        <f t="shared" si="5"/>
        <v>0.08029452088004049</v>
      </c>
      <c r="Q12">
        <f t="shared" si="6"/>
        <v>0.03800024651208732</v>
      </c>
      <c r="R12">
        <f t="shared" si="7"/>
        <v>0.018527667728955297</v>
      </c>
      <c r="S12">
        <f t="shared" si="8"/>
        <v>0.008755986639392862</v>
      </c>
      <c r="T12">
        <f t="shared" si="9"/>
        <v>0.004267050019197301</v>
      </c>
      <c r="U12">
        <f t="shared" si="10"/>
        <v>0.0021529011196757325</v>
      </c>
      <c r="V12">
        <f t="shared" si="11"/>
        <v>0.001055343686115555</v>
      </c>
      <c r="W12">
        <f t="shared" si="12"/>
        <v>0.0005173253363311545</v>
      </c>
      <c r="X12">
        <f t="shared" si="13"/>
        <v>0.0002548400671582042</v>
      </c>
      <c r="Y12">
        <f t="shared" si="14"/>
        <v>0.00012553697889566707</v>
      </c>
      <c r="Z12">
        <f t="shared" si="15"/>
        <v>6.184087630328425E-05</v>
      </c>
      <c r="AA12">
        <f t="shared" si="16"/>
        <v>3.046348586368682E-05</v>
      </c>
      <c r="AB12">
        <f t="shared" si="17"/>
        <v>1.500664328260434E-05</v>
      </c>
      <c r="AC12">
        <f t="shared" si="18"/>
        <v>7.392435114583418E-06</v>
      </c>
      <c r="AD12">
        <f t="shared" si="19"/>
        <v>3.659621343853178E-06</v>
      </c>
      <c r="AE12">
        <f t="shared" si="20"/>
        <v>1.811693734580781E-06</v>
      </c>
      <c r="AF12">
        <f t="shared" si="21"/>
        <v>8.968780864261291E-07</v>
      </c>
      <c r="AG12">
        <f t="shared" si="22"/>
        <v>4.4399905268620247E-07</v>
      </c>
      <c r="AH12">
        <f t="shared" si="23"/>
        <v>2.1980151123079337E-07</v>
      </c>
      <c r="AI12">
        <f t="shared" si="24"/>
        <v>1.0881262932217488E-07</v>
      </c>
      <c r="AJ12">
        <f t="shared" si="25"/>
        <v>5.386763827830443E-08</v>
      </c>
      <c r="AK12">
        <f t="shared" si="26"/>
        <v>2.666714766252694E-08</v>
      </c>
      <c r="AL12">
        <f t="shared" si="27"/>
        <v>1.320155824877571E-08</v>
      </c>
      <c r="AM12">
        <f t="shared" si="28"/>
        <v>6.53542487563154E-09</v>
      </c>
      <c r="AN12">
        <f t="shared" si="29"/>
        <v>3.235358849322544E-09</v>
      </c>
    </row>
    <row r="13" spans="1:40" ht="12.75">
      <c r="A13" s="103">
        <v>1995</v>
      </c>
      <c r="B13" s="105">
        <v>128.9</v>
      </c>
      <c r="C13">
        <f t="shared" si="0"/>
        <v>2.289</v>
      </c>
      <c r="D13">
        <f t="shared" si="30"/>
        <v>528.2654380447157</v>
      </c>
      <c r="E13">
        <f t="shared" si="31"/>
        <v>259.5898958450691</v>
      </c>
      <c r="F13">
        <f t="shared" si="32"/>
        <v>126.81480011972113</v>
      </c>
      <c r="G13">
        <f t="shared" si="33"/>
        <v>58.87409476310173</v>
      </c>
      <c r="H13">
        <f t="shared" si="34"/>
        <v>26.519862505901685</v>
      </c>
      <c r="I13">
        <f t="shared" si="35"/>
        <v>11.401488609587998</v>
      </c>
      <c r="J13">
        <f t="shared" si="36"/>
        <v>5.370460956</v>
      </c>
      <c r="K13">
        <f t="shared" si="37"/>
        <v>2.547657</v>
      </c>
      <c r="L13">
        <f aca="true" t="shared" si="38" ref="L13:L40">+$C13*L12</f>
        <v>2.289</v>
      </c>
      <c r="M13">
        <v>1</v>
      </c>
      <c r="N13">
        <f aca="true" t="shared" si="39" ref="N13:AL13">+N14/$C13</f>
        <v>0.436871996505024</v>
      </c>
      <c r="O13">
        <f t="shared" si="39"/>
        <v>0.19696663503382508</v>
      </c>
      <c r="P13">
        <f t="shared" si="39"/>
        <v>0.08936780173948507</v>
      </c>
      <c r="Q13">
        <f t="shared" si="39"/>
        <v>0.04229427436795318</v>
      </c>
      <c r="R13">
        <f t="shared" si="39"/>
        <v>0.020621294182327245</v>
      </c>
      <c r="S13">
        <f t="shared" si="39"/>
        <v>0.009745413129644255</v>
      </c>
      <c r="T13">
        <f t="shared" si="39"/>
        <v>0.0047492266713665965</v>
      </c>
      <c r="U13">
        <f t="shared" si="39"/>
        <v>0.00239617894619909</v>
      </c>
      <c r="V13">
        <f t="shared" si="39"/>
        <v>0.0011745975226466127</v>
      </c>
      <c r="W13">
        <f t="shared" si="39"/>
        <v>0.0005757830993365748</v>
      </c>
      <c r="X13">
        <f t="shared" si="39"/>
        <v>0.00028363699474708124</v>
      </c>
      <c r="Y13">
        <f t="shared" si="39"/>
        <v>0.00013972265751087745</v>
      </c>
      <c r="Z13">
        <f t="shared" si="39"/>
        <v>6.882889532555538E-05</v>
      </c>
      <c r="AA13">
        <f t="shared" si="39"/>
        <v>3.390585976628343E-05</v>
      </c>
      <c r="AB13">
        <f t="shared" si="39"/>
        <v>1.670239397353863E-05</v>
      </c>
      <c r="AC13">
        <f t="shared" si="39"/>
        <v>8.227780282531344E-06</v>
      </c>
      <c r="AD13">
        <f t="shared" si="39"/>
        <v>4.073158555708587E-06</v>
      </c>
      <c r="AE13">
        <f t="shared" si="39"/>
        <v>2.016415126588409E-06</v>
      </c>
      <c r="AF13">
        <f t="shared" si="39"/>
        <v>9.982253101922817E-07</v>
      </c>
      <c r="AG13">
        <f t="shared" si="39"/>
        <v>4.941709456397434E-07</v>
      </c>
      <c r="AH13">
        <f t="shared" si="39"/>
        <v>2.44639081999873E-07</v>
      </c>
      <c r="AI13">
        <f t="shared" si="39"/>
        <v>1.2110845643558065E-07</v>
      </c>
      <c r="AJ13">
        <f t="shared" si="39"/>
        <v>5.995468140375283E-08</v>
      </c>
      <c r="AK13">
        <f t="shared" si="39"/>
        <v>2.9680535348392483E-08</v>
      </c>
      <c r="AL13">
        <f t="shared" si="39"/>
        <v>1.4693334330887366E-08</v>
      </c>
      <c r="AM13">
        <f t="shared" si="28"/>
        <v>7.273927886577903E-09</v>
      </c>
      <c r="AN13">
        <f t="shared" si="29"/>
        <v>3.6009543992959914E-09</v>
      </c>
    </row>
    <row r="14" spans="1:40" ht="12.75">
      <c r="A14" s="103">
        <v>1996</v>
      </c>
      <c r="B14" s="105">
        <v>121.8</v>
      </c>
      <c r="C14">
        <f t="shared" si="0"/>
        <v>2.218</v>
      </c>
      <c r="D14">
        <f t="shared" si="30"/>
        <v>1171.6927415831794</v>
      </c>
      <c r="E14">
        <f t="shared" si="31"/>
        <v>575.7703889843633</v>
      </c>
      <c r="F14">
        <f t="shared" si="32"/>
        <v>281.2752266655415</v>
      </c>
      <c r="G14">
        <f t="shared" si="33"/>
        <v>130.58274218455963</v>
      </c>
      <c r="H14">
        <f t="shared" si="34"/>
        <v>58.82105503808994</v>
      </c>
      <c r="I14">
        <f t="shared" si="35"/>
        <v>25.28850173606618</v>
      </c>
      <c r="J14">
        <f t="shared" si="36"/>
        <v>11.911682400407999</v>
      </c>
      <c r="K14">
        <f t="shared" si="37"/>
        <v>5.650703226</v>
      </c>
      <c r="L14">
        <f t="shared" si="38"/>
        <v>5.077002</v>
      </c>
      <c r="M14">
        <f aca="true" t="shared" si="40" ref="M14:M40">+$C14*M13</f>
        <v>2.218</v>
      </c>
      <c r="N14">
        <v>1</v>
      </c>
      <c r="O14">
        <f aca="true" t="shared" si="41" ref="O14:AL14">+O15/$C14</f>
        <v>0.4508566275924256</v>
      </c>
      <c r="P14">
        <f t="shared" si="41"/>
        <v>0.20456289818168133</v>
      </c>
      <c r="Q14">
        <f t="shared" si="41"/>
        <v>0.09681159402824484</v>
      </c>
      <c r="R14">
        <f t="shared" si="41"/>
        <v>0.047202142383347065</v>
      </c>
      <c r="S14">
        <f t="shared" si="41"/>
        <v>0.022307250653755703</v>
      </c>
      <c r="T14">
        <f t="shared" si="41"/>
        <v>0.01087097985075814</v>
      </c>
      <c r="U14">
        <f t="shared" si="41"/>
        <v>0.005484853607849717</v>
      </c>
      <c r="V14">
        <f t="shared" si="41"/>
        <v>0.002688653729338097</v>
      </c>
      <c r="W14">
        <f t="shared" si="41"/>
        <v>0.0013179675143814198</v>
      </c>
      <c r="X14">
        <f t="shared" si="41"/>
        <v>0.000649245080976069</v>
      </c>
      <c r="Y14">
        <f t="shared" si="41"/>
        <v>0.0003198251630423985</v>
      </c>
      <c r="Z14">
        <f t="shared" si="41"/>
        <v>0.00015754934140019627</v>
      </c>
      <c r="AA14">
        <f t="shared" si="41"/>
        <v>7.761051300502278E-05</v>
      </c>
      <c r="AB14">
        <f t="shared" si="41"/>
        <v>3.8231779805429926E-05</v>
      </c>
      <c r="AC14">
        <f t="shared" si="41"/>
        <v>1.8833389066714248E-05</v>
      </c>
      <c r="AD14">
        <f t="shared" si="41"/>
        <v>9.323459934016955E-06</v>
      </c>
      <c r="AE14">
        <f t="shared" si="41"/>
        <v>4.6155742247608685E-06</v>
      </c>
      <c r="AF14">
        <f t="shared" si="41"/>
        <v>2.284937735030133E-06</v>
      </c>
      <c r="AG14">
        <f t="shared" si="41"/>
        <v>1.1311572945693727E-06</v>
      </c>
      <c r="AH14">
        <f t="shared" si="41"/>
        <v>5.599788586977093E-07</v>
      </c>
      <c r="AI14">
        <f t="shared" si="41"/>
        <v>2.7721725678104415E-07</v>
      </c>
      <c r="AJ14">
        <f t="shared" si="41"/>
        <v>1.3723626573319024E-07</v>
      </c>
      <c r="AK14">
        <f t="shared" si="41"/>
        <v>6.79387454124704E-08</v>
      </c>
      <c r="AL14">
        <f t="shared" si="41"/>
        <v>3.3633042283401184E-08</v>
      </c>
      <c r="AM14">
        <f aca="true" t="shared" si="42" ref="AM14:AM29">+AM15/$C14</f>
        <v>1.665002093237682E-08</v>
      </c>
      <c r="AN14">
        <f t="shared" si="29"/>
        <v>8.242584619988525E-09</v>
      </c>
    </row>
    <row r="15" spans="1:40" ht="12.75">
      <c r="A15" s="103">
        <v>1997</v>
      </c>
      <c r="B15" s="105">
        <v>120.4</v>
      </c>
      <c r="C15">
        <f t="shared" si="0"/>
        <v>2.2039999999999997</v>
      </c>
      <c r="D15">
        <f t="shared" si="30"/>
        <v>2582.410802449327</v>
      </c>
      <c r="E15">
        <f t="shared" si="31"/>
        <v>1268.9979373215365</v>
      </c>
      <c r="F15">
        <f t="shared" si="32"/>
        <v>619.9305995708534</v>
      </c>
      <c r="G15">
        <f t="shared" si="33"/>
        <v>287.8043637747694</v>
      </c>
      <c r="H15">
        <f t="shared" si="34"/>
        <v>129.6416053039502</v>
      </c>
      <c r="I15">
        <f t="shared" si="35"/>
        <v>55.73585782628985</v>
      </c>
      <c r="J15">
        <f t="shared" si="36"/>
        <v>26.253348010499227</v>
      </c>
      <c r="K15">
        <f t="shared" si="37"/>
        <v>12.454149910103999</v>
      </c>
      <c r="L15">
        <f t="shared" si="38"/>
        <v>11.189712407999998</v>
      </c>
      <c r="M15">
        <f t="shared" si="40"/>
        <v>4.888471999999999</v>
      </c>
      <c r="N15">
        <f aca="true" t="shared" si="43" ref="N15:N40">+$C15*N14</f>
        <v>2.2039999999999997</v>
      </c>
      <c r="O15">
        <v>1</v>
      </c>
      <c r="P15">
        <f aca="true" t="shared" si="44" ref="P15:AL15">+P16/$C15</f>
        <v>0.4537205081669692</v>
      </c>
      <c r="Q15">
        <f t="shared" si="44"/>
        <v>0.21472811555464705</v>
      </c>
      <c r="R15">
        <f t="shared" si="44"/>
        <v>0.10469435180626378</v>
      </c>
      <c r="S15">
        <f t="shared" si="44"/>
        <v>0.04947748195003015</v>
      </c>
      <c r="T15">
        <f t="shared" si="44"/>
        <v>0.024111833308981555</v>
      </c>
      <c r="U15">
        <f t="shared" si="44"/>
        <v>0.012165405302210672</v>
      </c>
      <c r="V15">
        <f t="shared" si="44"/>
        <v>0.005963433971671899</v>
      </c>
      <c r="W15">
        <f t="shared" si="44"/>
        <v>0.0029232519468979892</v>
      </c>
      <c r="X15">
        <f t="shared" si="44"/>
        <v>0.0014400255896049208</v>
      </c>
      <c r="Y15">
        <f t="shared" si="44"/>
        <v>0.0007093722116280399</v>
      </c>
      <c r="Z15">
        <f t="shared" si="44"/>
        <v>0.0003494444392256353</v>
      </c>
      <c r="AA15">
        <f t="shared" si="44"/>
        <v>0.0001721401178451405</v>
      </c>
      <c r="AB15">
        <f t="shared" si="44"/>
        <v>8.479808760844358E-05</v>
      </c>
      <c r="AC15">
        <f t="shared" si="44"/>
        <v>4.1772456949972204E-05</v>
      </c>
      <c r="AD15">
        <f t="shared" si="44"/>
        <v>2.0679434133649605E-05</v>
      </c>
      <c r="AE15">
        <f t="shared" si="44"/>
        <v>1.0237343630519607E-05</v>
      </c>
      <c r="AF15">
        <f t="shared" si="44"/>
        <v>5.067991896296835E-06</v>
      </c>
      <c r="AG15">
        <f t="shared" si="44"/>
        <v>2.5089068793548686E-06</v>
      </c>
      <c r="AH15">
        <f t="shared" si="44"/>
        <v>1.2420331085915193E-06</v>
      </c>
      <c r="AI15">
        <f t="shared" si="44"/>
        <v>6.14867875540356E-07</v>
      </c>
      <c r="AJ15">
        <f t="shared" si="44"/>
        <v>3.04390037396216E-07</v>
      </c>
      <c r="AK15">
        <f t="shared" si="44"/>
        <v>1.5068813732485934E-07</v>
      </c>
      <c r="AL15">
        <f t="shared" si="44"/>
        <v>7.459808778458383E-08</v>
      </c>
      <c r="AM15">
        <f t="shared" si="42"/>
        <v>3.692974642801179E-08</v>
      </c>
      <c r="AN15">
        <f t="shared" si="29"/>
        <v>1.828205268713455E-08</v>
      </c>
    </row>
    <row r="16" spans="1:40" ht="12.75">
      <c r="A16" s="103">
        <v>1998</v>
      </c>
      <c r="B16" s="148">
        <v>111.3</v>
      </c>
      <c r="C16">
        <f t="shared" si="0"/>
        <v>2.113</v>
      </c>
      <c r="D16">
        <f t="shared" si="30"/>
        <v>5456.6340255754285</v>
      </c>
      <c r="E16">
        <f t="shared" si="31"/>
        <v>2681.3926415604064</v>
      </c>
      <c r="F16">
        <f t="shared" si="32"/>
        <v>1309.9133568932132</v>
      </c>
      <c r="G16">
        <f t="shared" si="33"/>
        <v>608.1306206560878</v>
      </c>
      <c r="H16">
        <f t="shared" si="34"/>
        <v>273.9327120072468</v>
      </c>
      <c r="I16">
        <f t="shared" si="35"/>
        <v>117.76986758695045</v>
      </c>
      <c r="J16">
        <f t="shared" si="36"/>
        <v>55.47332434618487</v>
      </c>
      <c r="K16">
        <f t="shared" si="37"/>
        <v>26.315618760049748</v>
      </c>
      <c r="L16">
        <f t="shared" si="38"/>
        <v>23.643862318103995</v>
      </c>
      <c r="M16">
        <f t="shared" si="40"/>
        <v>10.329341335999999</v>
      </c>
      <c r="N16">
        <f t="shared" si="43"/>
        <v>4.657051999999999</v>
      </c>
      <c r="O16">
        <f aca="true" t="shared" si="45" ref="O16:O40">+$C16*O15</f>
        <v>2.113</v>
      </c>
      <c r="P16">
        <v>1</v>
      </c>
      <c r="Q16">
        <f aca="true" t="shared" si="46" ref="Q16:AL16">+Q17/$C16</f>
        <v>0.47326076668244205</v>
      </c>
      <c r="R16">
        <f t="shared" si="46"/>
        <v>0.23074635138100535</v>
      </c>
      <c r="S16">
        <f t="shared" si="46"/>
        <v>0.10904837021786644</v>
      </c>
      <c r="T16">
        <f t="shared" si="46"/>
        <v>0.05314248061299534</v>
      </c>
      <c r="U16">
        <f t="shared" si="46"/>
        <v>0.026812553286072318</v>
      </c>
      <c r="V16">
        <f t="shared" si="46"/>
        <v>0.013143408473564863</v>
      </c>
      <c r="W16">
        <f t="shared" si="46"/>
        <v>0.006442847290963167</v>
      </c>
      <c r="X16">
        <f t="shared" si="46"/>
        <v>0.003173816399489245</v>
      </c>
      <c r="Y16">
        <f t="shared" si="46"/>
        <v>0.0015634563544281996</v>
      </c>
      <c r="Z16">
        <f t="shared" si="46"/>
        <v>0.0007701755440533001</v>
      </c>
      <c r="AA16">
        <f t="shared" si="46"/>
        <v>0.00037939681973068963</v>
      </c>
      <c r="AB16">
        <f t="shared" si="46"/>
        <v>0.00018689498508900963</v>
      </c>
      <c r="AC16">
        <f t="shared" si="46"/>
        <v>9.206649511773873E-05</v>
      </c>
      <c r="AD16">
        <f t="shared" si="46"/>
        <v>4.5577472830563725E-05</v>
      </c>
      <c r="AE16">
        <f t="shared" si="46"/>
        <v>2.256310536166521E-05</v>
      </c>
      <c r="AF16">
        <f t="shared" si="46"/>
        <v>1.1169854139438222E-05</v>
      </c>
      <c r="AG16">
        <f t="shared" si="46"/>
        <v>5.5296307620981296E-06</v>
      </c>
      <c r="AH16">
        <f t="shared" si="46"/>
        <v>2.7374409713357083E-06</v>
      </c>
      <c r="AI16">
        <f t="shared" si="46"/>
        <v>1.3551687976909444E-06</v>
      </c>
      <c r="AJ16">
        <f t="shared" si="46"/>
        <v>6.708756424212599E-07</v>
      </c>
      <c r="AK16">
        <f t="shared" si="46"/>
        <v>3.3211665466398995E-07</v>
      </c>
      <c r="AL16">
        <f t="shared" si="46"/>
        <v>1.6441418547722275E-07</v>
      </c>
      <c r="AM16">
        <f t="shared" si="42"/>
        <v>8.139316112733798E-08</v>
      </c>
      <c r="AN16">
        <f t="shared" si="29"/>
        <v>4.0293644122444544E-08</v>
      </c>
    </row>
    <row r="17" spans="1:40" ht="12.75">
      <c r="A17" s="103">
        <v>1999</v>
      </c>
      <c r="B17" s="105">
        <v>105.1</v>
      </c>
      <c r="C17">
        <f t="shared" si="0"/>
        <v>2.051</v>
      </c>
      <c r="D17">
        <f t="shared" si="30"/>
        <v>11191.556386455204</v>
      </c>
      <c r="E17">
        <f t="shared" si="31"/>
        <v>5499.536307840394</v>
      </c>
      <c r="F17">
        <f t="shared" si="32"/>
        <v>2686.6322949879805</v>
      </c>
      <c r="G17">
        <f t="shared" si="33"/>
        <v>1247.275902965636</v>
      </c>
      <c r="H17">
        <f t="shared" si="34"/>
        <v>561.8359923268632</v>
      </c>
      <c r="I17">
        <f t="shared" si="35"/>
        <v>241.5459984208354</v>
      </c>
      <c r="J17">
        <f t="shared" si="36"/>
        <v>113.77578823402517</v>
      </c>
      <c r="K17">
        <f t="shared" si="37"/>
        <v>53.97333407686204</v>
      </c>
      <c r="L17">
        <f t="shared" si="38"/>
        <v>48.4935616144313</v>
      </c>
      <c r="M17">
        <f t="shared" si="40"/>
        <v>21.185479080136</v>
      </c>
      <c r="N17">
        <f t="shared" si="43"/>
        <v>9.551613651999999</v>
      </c>
      <c r="O17">
        <f t="shared" si="45"/>
        <v>4.333763</v>
      </c>
      <c r="P17">
        <f aca="true" t="shared" si="47" ref="P17:P40">+$C17*P16</f>
        <v>2.051</v>
      </c>
      <c r="Q17">
        <v>1</v>
      </c>
      <c r="R17">
        <f aca="true" t="shared" si="48" ref="R17:AL17">+R18/$C17</f>
        <v>0.4875670404680643</v>
      </c>
      <c r="S17">
        <f t="shared" si="48"/>
        <v>0.23041920627035178</v>
      </c>
      <c r="T17">
        <f t="shared" si="48"/>
        <v>0.11229006153525915</v>
      </c>
      <c r="U17">
        <f t="shared" si="48"/>
        <v>0.05665492509347081</v>
      </c>
      <c r="V17">
        <f t="shared" si="48"/>
        <v>0.027772022104642555</v>
      </c>
      <c r="W17">
        <f t="shared" si="48"/>
        <v>0.013613736325805172</v>
      </c>
      <c r="X17">
        <f t="shared" si="48"/>
        <v>0.006706274052120775</v>
      </c>
      <c r="Y17">
        <f t="shared" si="48"/>
        <v>0.003303583276906786</v>
      </c>
      <c r="Z17">
        <f t="shared" si="48"/>
        <v>0.0016273809245846232</v>
      </c>
      <c r="AA17">
        <f t="shared" si="48"/>
        <v>0.0008016654800909472</v>
      </c>
      <c r="AB17">
        <f t="shared" si="48"/>
        <v>0.00039490910349307737</v>
      </c>
      <c r="AC17">
        <f t="shared" si="48"/>
        <v>0.00019453650418378192</v>
      </c>
      <c r="AD17">
        <f t="shared" si="48"/>
        <v>9.630520009098114E-05</v>
      </c>
      <c r="AE17">
        <f t="shared" si="48"/>
        <v>4.767584162919859E-05</v>
      </c>
      <c r="AF17">
        <f t="shared" si="48"/>
        <v>2.3601901796632963E-05</v>
      </c>
      <c r="AG17">
        <f t="shared" si="48"/>
        <v>1.1684109800313348E-05</v>
      </c>
      <c r="AH17">
        <f t="shared" si="48"/>
        <v>5.784212772432352E-06</v>
      </c>
      <c r="AI17">
        <f t="shared" si="48"/>
        <v>2.8634716695209657E-06</v>
      </c>
      <c r="AJ17">
        <f t="shared" si="48"/>
        <v>1.4175602324361222E-06</v>
      </c>
      <c r="AK17">
        <f t="shared" si="48"/>
        <v>7.017624913050107E-07</v>
      </c>
      <c r="AL17">
        <f t="shared" si="48"/>
        <v>3.4740717391337164E-07</v>
      </c>
      <c r="AM17">
        <f t="shared" si="42"/>
        <v>1.7198374946206516E-07</v>
      </c>
      <c r="AN17">
        <f t="shared" si="29"/>
        <v>8.514047003072532E-08</v>
      </c>
    </row>
    <row r="18" spans="1:40" ht="12.75">
      <c r="A18" s="103">
        <v>2000</v>
      </c>
      <c r="B18" s="105">
        <v>111.6</v>
      </c>
      <c r="C18">
        <f t="shared" si="0"/>
        <v>2.1159999999999997</v>
      </c>
      <c r="D18">
        <f t="shared" si="30"/>
        <v>23681.333313739207</v>
      </c>
      <c r="E18">
        <f t="shared" si="31"/>
        <v>11637.018827390273</v>
      </c>
      <c r="F18">
        <f t="shared" si="32"/>
        <v>5684.913936194565</v>
      </c>
      <c r="G18">
        <f t="shared" si="33"/>
        <v>2639.2358106752854</v>
      </c>
      <c r="H18">
        <f t="shared" si="34"/>
        <v>1188.8449597636425</v>
      </c>
      <c r="I18">
        <f t="shared" si="35"/>
        <v>511.1113326584876</v>
      </c>
      <c r="J18">
        <f t="shared" si="36"/>
        <v>240.74956790319723</v>
      </c>
      <c r="K18">
        <f t="shared" si="37"/>
        <v>114.20757490664005</v>
      </c>
      <c r="L18">
        <f t="shared" si="38"/>
        <v>102.61237637613661</v>
      </c>
      <c r="M18">
        <f t="shared" si="40"/>
        <v>44.82847373356776</v>
      </c>
      <c r="N18">
        <f t="shared" si="43"/>
        <v>20.211214487631995</v>
      </c>
      <c r="O18">
        <f t="shared" si="45"/>
        <v>9.170242508</v>
      </c>
      <c r="P18">
        <f t="shared" si="47"/>
        <v>4.339916</v>
      </c>
      <c r="Q18">
        <f aca="true" t="shared" si="49" ref="Q18:AG40">+$C18*Q17</f>
        <v>2.1159999999999997</v>
      </c>
      <c r="R18">
        <v>1</v>
      </c>
      <c r="S18">
        <f aca="true" t="shared" si="50" ref="S18:AL18">+S19/$C18</f>
        <v>0.47258979206049156</v>
      </c>
      <c r="T18">
        <f t="shared" si="50"/>
        <v>0.23030691620881655</v>
      </c>
      <c r="U18">
        <f t="shared" si="50"/>
        <v>0.11619925136670864</v>
      </c>
      <c r="V18">
        <f t="shared" si="50"/>
        <v>0.05696041733662188</v>
      </c>
      <c r="W18">
        <f t="shared" si="50"/>
        <v>0.02792177320422641</v>
      </c>
      <c r="X18">
        <f t="shared" si="50"/>
        <v>0.01375456808089971</v>
      </c>
      <c r="Y18">
        <f t="shared" si="50"/>
        <v>0.006775649300935818</v>
      </c>
      <c r="Z18">
        <f t="shared" si="50"/>
        <v>0.0033377582763230622</v>
      </c>
      <c r="AA18">
        <f t="shared" si="50"/>
        <v>0.0016442158996665328</v>
      </c>
      <c r="AB18">
        <f t="shared" si="50"/>
        <v>0.0008099585712643018</v>
      </c>
      <c r="AC18">
        <f t="shared" si="50"/>
        <v>0.00039899437008093677</v>
      </c>
      <c r="AD18">
        <f t="shared" si="50"/>
        <v>0.00019752196538660235</v>
      </c>
      <c r="AE18">
        <f t="shared" si="50"/>
        <v>9.778315118148632E-05</v>
      </c>
      <c r="AF18">
        <f t="shared" si="50"/>
        <v>4.8407500584894214E-05</v>
      </c>
      <c r="AG18">
        <f t="shared" si="50"/>
        <v>2.3964109200442677E-05</v>
      </c>
      <c r="AH18">
        <f t="shared" si="50"/>
        <v>1.1863420396258754E-05</v>
      </c>
      <c r="AI18">
        <f t="shared" si="50"/>
        <v>5.872980394187501E-06</v>
      </c>
      <c r="AJ18">
        <f t="shared" si="50"/>
        <v>2.9074160367264867E-06</v>
      </c>
      <c r="AK18">
        <f t="shared" si="50"/>
        <v>1.4393148696665772E-06</v>
      </c>
      <c r="AL18">
        <f t="shared" si="50"/>
        <v>7.125321136963253E-07</v>
      </c>
      <c r="AM18">
        <f t="shared" si="42"/>
        <v>3.527386701466957E-07</v>
      </c>
      <c r="AN18">
        <f t="shared" si="29"/>
        <v>1.7462310403301763E-07</v>
      </c>
    </row>
    <row r="19" spans="1:40" ht="12.75">
      <c r="A19" s="103">
        <v>2001</v>
      </c>
      <c r="B19" s="105">
        <v>105.2</v>
      </c>
      <c r="C19">
        <f t="shared" si="0"/>
        <v>2.052</v>
      </c>
      <c r="D19">
        <f t="shared" si="30"/>
        <v>48594.09595979285</v>
      </c>
      <c r="E19">
        <f t="shared" si="31"/>
        <v>23879.16263380484</v>
      </c>
      <c r="F19">
        <f t="shared" si="32"/>
        <v>11665.443397071249</v>
      </c>
      <c r="G19">
        <f t="shared" si="33"/>
        <v>5415.711883505685</v>
      </c>
      <c r="H19">
        <f t="shared" si="34"/>
        <v>2439.5098574349945</v>
      </c>
      <c r="I19">
        <f t="shared" si="35"/>
        <v>1048.8004546152165</v>
      </c>
      <c r="J19">
        <f t="shared" si="36"/>
        <v>494.0181133373607</v>
      </c>
      <c r="K19">
        <f t="shared" si="37"/>
        <v>234.3539437084254</v>
      </c>
      <c r="L19">
        <f t="shared" si="38"/>
        <v>210.56059632383233</v>
      </c>
      <c r="M19">
        <f t="shared" si="40"/>
        <v>91.98802810128105</v>
      </c>
      <c r="N19">
        <f t="shared" si="43"/>
        <v>41.47341212862086</v>
      </c>
      <c r="O19">
        <f t="shared" si="45"/>
        <v>18.817337626416</v>
      </c>
      <c r="P19">
        <f t="shared" si="47"/>
        <v>8.905507631999999</v>
      </c>
      <c r="Q19">
        <f t="shared" si="49"/>
        <v>4.342032</v>
      </c>
      <c r="R19">
        <f t="shared" si="49"/>
        <v>2.052</v>
      </c>
      <c r="S19">
        <v>1</v>
      </c>
      <c r="T19">
        <f aca="true" t="shared" si="51" ref="T19:AL19">+T20/$C19</f>
        <v>0.4873294346978557</v>
      </c>
      <c r="U19">
        <f t="shared" si="51"/>
        <v>0.24587761589195545</v>
      </c>
      <c r="V19">
        <f t="shared" si="51"/>
        <v>0.12052824308429189</v>
      </c>
      <c r="W19">
        <f t="shared" si="51"/>
        <v>0.05908247210014308</v>
      </c>
      <c r="X19">
        <f t="shared" si="51"/>
        <v>0.029104666059183784</v>
      </c>
      <c r="Y19">
        <f t="shared" si="51"/>
        <v>0.014337273920780188</v>
      </c>
      <c r="Z19">
        <f t="shared" si="51"/>
        <v>0.007062696512699598</v>
      </c>
      <c r="AA19">
        <f t="shared" si="51"/>
        <v>0.003479160843694383</v>
      </c>
      <c r="AB19">
        <f t="shared" si="51"/>
        <v>0.0017138723367952622</v>
      </c>
      <c r="AC19">
        <f t="shared" si="51"/>
        <v>0.0008442720870912621</v>
      </c>
      <c r="AD19">
        <f t="shared" si="51"/>
        <v>0.0004179564787580505</v>
      </c>
      <c r="AE19">
        <f t="shared" si="51"/>
        <v>0.00020690914790002504</v>
      </c>
      <c r="AF19">
        <f t="shared" si="51"/>
        <v>0.00010243027123763615</v>
      </c>
      <c r="AG19">
        <f t="shared" si="51"/>
        <v>5.07080550681367E-05</v>
      </c>
      <c r="AH19">
        <f t="shared" si="51"/>
        <v>2.510299755848352E-05</v>
      </c>
      <c r="AI19">
        <f t="shared" si="51"/>
        <v>1.242722651410075E-05</v>
      </c>
      <c r="AJ19">
        <f t="shared" si="51"/>
        <v>6.152092333713245E-06</v>
      </c>
      <c r="AK19">
        <f t="shared" si="51"/>
        <v>3.0455902642144767E-06</v>
      </c>
      <c r="AL19">
        <f t="shared" si="51"/>
        <v>1.5077179525814243E-06</v>
      </c>
      <c r="AM19">
        <f t="shared" si="42"/>
        <v>7.46395026030408E-07</v>
      </c>
      <c r="AN19">
        <f t="shared" si="29"/>
        <v>3.6950248813386524E-07</v>
      </c>
    </row>
    <row r="20" spans="1:40" ht="12.75">
      <c r="A20" s="103">
        <v>2002</v>
      </c>
      <c r="B20" s="105">
        <v>98.2</v>
      </c>
      <c r="C20">
        <f t="shared" si="0"/>
        <v>1.982</v>
      </c>
      <c r="D20">
        <f t="shared" si="30"/>
        <v>96313.49819230943</v>
      </c>
      <c r="E20">
        <f t="shared" si="31"/>
        <v>47328.50034020119</v>
      </c>
      <c r="F20">
        <f t="shared" si="32"/>
        <v>23120.908812995214</v>
      </c>
      <c r="G20">
        <f t="shared" si="33"/>
        <v>10733.940953108267</v>
      </c>
      <c r="H20">
        <f t="shared" si="34"/>
        <v>4835.108537436159</v>
      </c>
      <c r="I20">
        <f t="shared" si="35"/>
        <v>2078.722501047359</v>
      </c>
      <c r="J20">
        <f t="shared" si="36"/>
        <v>979.143900634649</v>
      </c>
      <c r="K20">
        <f t="shared" si="37"/>
        <v>464.4895164300991</v>
      </c>
      <c r="L20">
        <f t="shared" si="38"/>
        <v>417.33110191383565</v>
      </c>
      <c r="M20">
        <f t="shared" si="40"/>
        <v>182.32027169673904</v>
      </c>
      <c r="N20">
        <f t="shared" si="43"/>
        <v>82.20030283892653</v>
      </c>
      <c r="O20">
        <f t="shared" si="45"/>
        <v>37.29596317555651</v>
      </c>
      <c r="P20">
        <f t="shared" si="47"/>
        <v>17.650716126623998</v>
      </c>
      <c r="Q20">
        <f t="shared" si="49"/>
        <v>8.605907424</v>
      </c>
      <c r="R20">
        <f t="shared" si="49"/>
        <v>4.067064</v>
      </c>
      <c r="S20">
        <f t="shared" si="49"/>
        <v>1.982</v>
      </c>
      <c r="T20">
        <v>1</v>
      </c>
      <c r="U20">
        <f aca="true" t="shared" si="52" ref="U20:AL20">+U21/$C20</f>
        <v>0.5045408678102926</v>
      </c>
      <c r="V20">
        <f t="shared" si="52"/>
        <v>0.24732395480896696</v>
      </c>
      <c r="W20">
        <f t="shared" si="52"/>
        <v>0.1212372327494936</v>
      </c>
      <c r="X20">
        <f t="shared" si="52"/>
        <v>0.059722774753445125</v>
      </c>
      <c r="Y20">
        <f t="shared" si="52"/>
        <v>0.029420086085440944</v>
      </c>
      <c r="Z20">
        <f t="shared" si="52"/>
        <v>0.014492653244059576</v>
      </c>
      <c r="AA20">
        <f t="shared" si="52"/>
        <v>0.007139238051260874</v>
      </c>
      <c r="AB20">
        <f t="shared" si="52"/>
        <v>0.003516866035103878</v>
      </c>
      <c r="AC20">
        <f t="shared" si="52"/>
        <v>0.00173244632271127</v>
      </c>
      <c r="AD20">
        <f t="shared" si="52"/>
        <v>0.0008576466944115196</v>
      </c>
      <c r="AE20">
        <f t="shared" si="52"/>
        <v>0.00042457757149085137</v>
      </c>
      <c r="AF20">
        <f t="shared" si="52"/>
        <v>0.00021018691657962937</v>
      </c>
      <c r="AG20">
        <f t="shared" si="52"/>
        <v>0.00010405292899981651</v>
      </c>
      <c r="AH20">
        <f t="shared" si="52"/>
        <v>5.151135099000818E-05</v>
      </c>
      <c r="AI20">
        <f t="shared" si="52"/>
        <v>2.550066880693474E-05</v>
      </c>
      <c r="AJ20">
        <f t="shared" si="52"/>
        <v>1.2624093468779579E-05</v>
      </c>
      <c r="AK20">
        <f t="shared" si="52"/>
        <v>6.249551222168106E-06</v>
      </c>
      <c r="AL20">
        <f t="shared" si="52"/>
        <v>3.093837238697083E-06</v>
      </c>
      <c r="AM20">
        <f t="shared" si="42"/>
        <v>1.5316025934143972E-06</v>
      </c>
      <c r="AN20">
        <f t="shared" si="29"/>
        <v>7.582191056506915E-07</v>
      </c>
    </row>
    <row r="21" spans="1:40" ht="12.75">
      <c r="A21" s="103">
        <v>2003</v>
      </c>
      <c r="B21" s="105">
        <v>104</v>
      </c>
      <c r="C21">
        <f t="shared" si="0"/>
        <v>2.04</v>
      </c>
      <c r="D21">
        <f t="shared" si="30"/>
        <v>196479.53631231125</v>
      </c>
      <c r="E21">
        <f t="shared" si="31"/>
        <v>96550.14069401044</v>
      </c>
      <c r="F21">
        <f t="shared" si="32"/>
        <v>47166.653978510236</v>
      </c>
      <c r="G21">
        <f t="shared" si="33"/>
        <v>21897.239544340868</v>
      </c>
      <c r="H21">
        <f t="shared" si="34"/>
        <v>9863.621416369764</v>
      </c>
      <c r="I21">
        <f t="shared" si="35"/>
        <v>4240.593902136612</v>
      </c>
      <c r="J21">
        <f t="shared" si="36"/>
        <v>1997.4535572946838</v>
      </c>
      <c r="K21">
        <f t="shared" si="37"/>
        <v>947.5586135174023</v>
      </c>
      <c r="L21">
        <f t="shared" si="38"/>
        <v>851.3554479042248</v>
      </c>
      <c r="M21">
        <f t="shared" si="40"/>
        <v>371.93335426134763</v>
      </c>
      <c r="N21">
        <f t="shared" si="43"/>
        <v>167.68861779141014</v>
      </c>
      <c r="O21">
        <f t="shared" si="45"/>
        <v>76.08376487813528</v>
      </c>
      <c r="P21">
        <f t="shared" si="47"/>
        <v>36.00746089831296</v>
      </c>
      <c r="Q21">
        <f t="shared" si="49"/>
        <v>17.55605114496</v>
      </c>
      <c r="R21">
        <f t="shared" si="49"/>
        <v>8.29681056</v>
      </c>
      <c r="S21">
        <f t="shared" si="49"/>
        <v>4.04328</v>
      </c>
      <c r="T21">
        <f t="shared" si="49"/>
        <v>2.04</v>
      </c>
      <c r="U21">
        <v>1</v>
      </c>
      <c r="V21">
        <f aca="true" t="shared" si="53" ref="V21:AL21">+V22/$C21</f>
        <v>0.49019607843137253</v>
      </c>
      <c r="W21">
        <f t="shared" si="53"/>
        <v>0.24029219530949633</v>
      </c>
      <c r="X21">
        <f t="shared" si="53"/>
        <v>0.11837053956132823</v>
      </c>
      <c r="Y21">
        <f t="shared" si="53"/>
        <v>0.05831061062134395</v>
      </c>
      <c r="Z21">
        <f t="shared" si="53"/>
        <v>0.02872443872972608</v>
      </c>
      <c r="AA21">
        <f t="shared" si="53"/>
        <v>0.014149969817599053</v>
      </c>
      <c r="AB21">
        <f t="shared" si="53"/>
        <v>0.006970428481575887</v>
      </c>
      <c r="AC21">
        <f t="shared" si="53"/>
        <v>0.003433708611613737</v>
      </c>
      <c r="AD21">
        <f t="shared" si="53"/>
        <v>0.001699855748323632</v>
      </c>
      <c r="AE21">
        <f t="shared" si="53"/>
        <v>0.0008415127466948674</v>
      </c>
      <c r="AF21">
        <f t="shared" si="53"/>
        <v>0.0004165904686608254</v>
      </c>
      <c r="AG21">
        <f t="shared" si="53"/>
        <v>0.00020623290527763631</v>
      </c>
      <c r="AH21">
        <f t="shared" si="53"/>
        <v>0.0001020954976621962</v>
      </c>
      <c r="AI21">
        <f t="shared" si="53"/>
        <v>5.054232557534466E-05</v>
      </c>
      <c r="AJ21">
        <f t="shared" si="53"/>
        <v>2.5020953255121124E-05</v>
      </c>
      <c r="AK21">
        <f t="shared" si="53"/>
        <v>1.2386610522337187E-05</v>
      </c>
      <c r="AL21">
        <f t="shared" si="53"/>
        <v>6.131985407097618E-06</v>
      </c>
      <c r="AM21">
        <f t="shared" si="42"/>
        <v>3.0356363401473353E-06</v>
      </c>
      <c r="AN21">
        <f t="shared" si="29"/>
        <v>1.5027902673996706E-06</v>
      </c>
    </row>
    <row r="22" spans="1:40" ht="12.75">
      <c r="A22" s="103">
        <v>2004</v>
      </c>
      <c r="B22" s="105">
        <v>104</v>
      </c>
      <c r="C22">
        <f t="shared" si="0"/>
        <v>2.04</v>
      </c>
      <c r="D22">
        <f t="shared" si="30"/>
        <v>400818.254077115</v>
      </c>
      <c r="E22">
        <f t="shared" si="31"/>
        <v>196962.2870157813</v>
      </c>
      <c r="F22">
        <f t="shared" si="32"/>
        <v>96219.97411616088</v>
      </c>
      <c r="G22">
        <f t="shared" si="33"/>
        <v>44670.36867045537</v>
      </c>
      <c r="H22">
        <f t="shared" si="34"/>
        <v>20121.787689394318</v>
      </c>
      <c r="I22">
        <f t="shared" si="35"/>
        <v>8650.811560358688</v>
      </c>
      <c r="J22">
        <f t="shared" si="36"/>
        <v>4074.805256881155</v>
      </c>
      <c r="K22">
        <f t="shared" si="37"/>
        <v>1933.0195715755005</v>
      </c>
      <c r="L22">
        <f t="shared" si="38"/>
        <v>1736.7651137246185</v>
      </c>
      <c r="M22">
        <f t="shared" si="40"/>
        <v>758.7440426931491</v>
      </c>
      <c r="N22">
        <f t="shared" si="43"/>
        <v>342.0847802944767</v>
      </c>
      <c r="O22">
        <f t="shared" si="45"/>
        <v>155.21088035139599</v>
      </c>
      <c r="P22">
        <f t="shared" si="47"/>
        <v>73.45522023255843</v>
      </c>
      <c r="Q22">
        <f t="shared" si="49"/>
        <v>35.8143443357184</v>
      </c>
      <c r="R22">
        <f t="shared" si="49"/>
        <v>16.9254935424</v>
      </c>
      <c r="S22">
        <f t="shared" si="49"/>
        <v>8.2482912</v>
      </c>
      <c r="T22">
        <f t="shared" si="49"/>
        <v>4.1616</v>
      </c>
      <c r="U22">
        <f t="shared" si="49"/>
        <v>2.04</v>
      </c>
      <c r="V22">
        <v>1</v>
      </c>
      <c r="W22">
        <f aca="true" t="shared" si="54" ref="W22:AL22">+W23/$C22</f>
        <v>0.49019607843137253</v>
      </c>
      <c r="X22">
        <f t="shared" si="54"/>
        <v>0.2414759007051096</v>
      </c>
      <c r="Y22">
        <f t="shared" si="54"/>
        <v>0.11895364566754166</v>
      </c>
      <c r="Z22">
        <f t="shared" si="54"/>
        <v>0.0585978550086412</v>
      </c>
      <c r="AA22">
        <f t="shared" si="54"/>
        <v>0.02886593842790207</v>
      </c>
      <c r="AB22">
        <f t="shared" si="54"/>
        <v>0.014219674102414809</v>
      </c>
      <c r="AC22">
        <f t="shared" si="54"/>
        <v>0.007004765567692023</v>
      </c>
      <c r="AD22">
        <f t="shared" si="54"/>
        <v>0.003467705726580209</v>
      </c>
      <c r="AE22">
        <f t="shared" si="54"/>
        <v>0.0017166860032575295</v>
      </c>
      <c r="AF22">
        <f t="shared" si="54"/>
        <v>0.0008498445560680838</v>
      </c>
      <c r="AG22">
        <f t="shared" si="54"/>
        <v>0.0004207151267663781</v>
      </c>
      <c r="AH22">
        <f t="shared" si="54"/>
        <v>0.00020827481523088027</v>
      </c>
      <c r="AI22">
        <f t="shared" si="54"/>
        <v>0.0001031063441737031</v>
      </c>
      <c r="AJ22">
        <f t="shared" si="54"/>
        <v>5.104274464044709E-05</v>
      </c>
      <c r="AK22">
        <f t="shared" si="54"/>
        <v>2.526868546556786E-05</v>
      </c>
      <c r="AL22">
        <f t="shared" si="54"/>
        <v>1.2509250230479141E-05</v>
      </c>
      <c r="AM22">
        <f t="shared" si="42"/>
        <v>6.1926981339005645E-06</v>
      </c>
      <c r="AN22">
        <f t="shared" si="29"/>
        <v>3.065692145495328E-06</v>
      </c>
    </row>
    <row r="23" spans="1:40" ht="12.75">
      <c r="A23" s="103">
        <v>2005</v>
      </c>
      <c r="B23" s="105">
        <v>103</v>
      </c>
      <c r="C23">
        <f t="shared" si="0"/>
        <v>2.0300000000000002</v>
      </c>
      <c r="D23">
        <f t="shared" si="30"/>
        <v>813661.0557765436</v>
      </c>
      <c r="E23">
        <f t="shared" si="31"/>
        <v>399833.44264203607</v>
      </c>
      <c r="F23">
        <f t="shared" si="32"/>
        <v>195326.5474558066</v>
      </c>
      <c r="G23">
        <f t="shared" si="33"/>
        <v>90680.84840102441</v>
      </c>
      <c r="H23">
        <f t="shared" si="34"/>
        <v>40847.22900947047</v>
      </c>
      <c r="I23">
        <f t="shared" si="35"/>
        <v>17561.14746752814</v>
      </c>
      <c r="J23">
        <f t="shared" si="36"/>
        <v>8271.854671468745</v>
      </c>
      <c r="K23">
        <f t="shared" si="37"/>
        <v>3924.0297302982667</v>
      </c>
      <c r="L23">
        <f t="shared" si="38"/>
        <v>3525.6331808609757</v>
      </c>
      <c r="M23">
        <f t="shared" si="40"/>
        <v>1540.2504066670929</v>
      </c>
      <c r="N23">
        <f t="shared" si="43"/>
        <v>694.4321039977877</v>
      </c>
      <c r="O23">
        <f t="shared" si="45"/>
        <v>315.0780871133339</v>
      </c>
      <c r="P23">
        <f t="shared" si="47"/>
        <v>149.11409707209364</v>
      </c>
      <c r="Q23">
        <f t="shared" si="49"/>
        <v>72.70311900150837</v>
      </c>
      <c r="R23">
        <f t="shared" si="49"/>
        <v>34.35875189107201</v>
      </c>
      <c r="S23">
        <f t="shared" si="49"/>
        <v>16.744031136000004</v>
      </c>
      <c r="T23">
        <f t="shared" si="49"/>
        <v>8.448048000000002</v>
      </c>
      <c r="U23">
        <f t="shared" si="49"/>
        <v>4.1412</v>
      </c>
      <c r="V23">
        <f t="shared" si="49"/>
        <v>2.0300000000000002</v>
      </c>
      <c r="W23">
        <v>1</v>
      </c>
      <c r="X23">
        <f aca="true" t="shared" si="55" ref="X23:AL23">+X24/$C23</f>
        <v>0.4926108374384236</v>
      </c>
      <c r="Y23">
        <f t="shared" si="55"/>
        <v>0.24266543716178499</v>
      </c>
      <c r="Z23">
        <f t="shared" si="55"/>
        <v>0.11953962421762805</v>
      </c>
      <c r="AA23">
        <f t="shared" si="55"/>
        <v>0.05888651439292022</v>
      </c>
      <c r="AB23">
        <f t="shared" si="55"/>
        <v>0.02900813516892621</v>
      </c>
      <c r="AC23">
        <f t="shared" si="55"/>
        <v>0.014289721758091728</v>
      </c>
      <c r="AD23">
        <f t="shared" si="55"/>
        <v>0.007074119682223627</v>
      </c>
      <c r="AE23">
        <f t="shared" si="55"/>
        <v>0.00350203944664536</v>
      </c>
      <c r="AF23">
        <f t="shared" si="55"/>
        <v>0.001733682894378891</v>
      </c>
      <c r="AG23">
        <f t="shared" si="55"/>
        <v>0.0008582588586034113</v>
      </c>
      <c r="AH23">
        <f t="shared" si="55"/>
        <v>0.00042488062307099577</v>
      </c>
      <c r="AI23">
        <f t="shared" si="55"/>
        <v>0.00021033694211435432</v>
      </c>
      <c r="AJ23">
        <f t="shared" si="55"/>
        <v>0.00010412719906651207</v>
      </c>
      <c r="AK23">
        <f t="shared" si="55"/>
        <v>5.1548118349758435E-05</v>
      </c>
      <c r="AL23">
        <f t="shared" si="55"/>
        <v>2.5518870470177447E-05</v>
      </c>
      <c r="AM23">
        <f t="shared" si="42"/>
        <v>1.2633104193157151E-05</v>
      </c>
      <c r="AN23">
        <f t="shared" si="29"/>
        <v>6.254011976810469E-06</v>
      </c>
    </row>
    <row r="24" spans="1:40" ht="12.75">
      <c r="A24" s="103">
        <v>2006</v>
      </c>
      <c r="B24" s="105">
        <v>103</v>
      </c>
      <c r="C24">
        <f t="shared" si="0"/>
        <v>2.0300000000000002</v>
      </c>
      <c r="D24">
        <f t="shared" si="30"/>
        <v>1651731.9432263835</v>
      </c>
      <c r="E24">
        <f t="shared" si="31"/>
        <v>811661.8885633333</v>
      </c>
      <c r="F24">
        <f t="shared" si="32"/>
        <v>396512.8913352875</v>
      </c>
      <c r="G24">
        <f t="shared" si="33"/>
        <v>184082.1222540796</v>
      </c>
      <c r="H24">
        <f t="shared" si="34"/>
        <v>82919.87488922507</v>
      </c>
      <c r="I24">
        <f t="shared" si="35"/>
        <v>35649.12935908213</v>
      </c>
      <c r="J24">
        <f t="shared" si="36"/>
        <v>16791.864983081556</v>
      </c>
      <c r="K24">
        <f t="shared" si="37"/>
        <v>7965.780352505482</v>
      </c>
      <c r="L24">
        <f t="shared" si="38"/>
        <v>7157.035357147782</v>
      </c>
      <c r="M24">
        <f t="shared" si="40"/>
        <v>3126.708325534199</v>
      </c>
      <c r="N24">
        <f t="shared" si="43"/>
        <v>1409.6971711155093</v>
      </c>
      <c r="O24">
        <f t="shared" si="45"/>
        <v>639.6085168400679</v>
      </c>
      <c r="P24">
        <f t="shared" si="47"/>
        <v>302.70161705635013</v>
      </c>
      <c r="Q24">
        <f t="shared" si="49"/>
        <v>147.58733157306202</v>
      </c>
      <c r="R24">
        <f t="shared" si="49"/>
        <v>69.74826633887619</v>
      </c>
      <c r="S24">
        <f t="shared" si="49"/>
        <v>33.99038320608001</v>
      </c>
      <c r="T24">
        <f t="shared" si="49"/>
        <v>17.149537440000007</v>
      </c>
      <c r="U24">
        <f t="shared" si="49"/>
        <v>8.406636000000002</v>
      </c>
      <c r="V24">
        <f t="shared" si="49"/>
        <v>4.120900000000001</v>
      </c>
      <c r="W24">
        <f t="shared" si="49"/>
        <v>2.0300000000000002</v>
      </c>
      <c r="X24">
        <v>1</v>
      </c>
      <c r="Y24">
        <f aca="true" t="shared" si="56" ref="Y24:AL24">+Y25/$C24</f>
        <v>0.4926108374384236</v>
      </c>
      <c r="Z24">
        <f t="shared" si="56"/>
        <v>0.24266543716178499</v>
      </c>
      <c r="AA24">
        <f t="shared" si="56"/>
        <v>0.11953962421762805</v>
      </c>
      <c r="AB24">
        <f t="shared" si="56"/>
        <v>0.05888651439292022</v>
      </c>
      <c r="AC24">
        <f t="shared" si="56"/>
        <v>0.02900813516892621</v>
      </c>
      <c r="AD24">
        <f t="shared" si="56"/>
        <v>0.014360462954913965</v>
      </c>
      <c r="AE24">
        <f t="shared" si="56"/>
        <v>0.007109140076690082</v>
      </c>
      <c r="AF24">
        <f t="shared" si="56"/>
        <v>0.0035193762755891494</v>
      </c>
      <c r="AG24">
        <f t="shared" si="56"/>
        <v>0.0017422654829649252</v>
      </c>
      <c r="AH24">
        <f t="shared" si="56"/>
        <v>0.0008625076648341216</v>
      </c>
      <c r="AI24">
        <f t="shared" si="56"/>
        <v>0.00042698399249213934</v>
      </c>
      <c r="AJ24">
        <f t="shared" si="56"/>
        <v>0.00021137821410501952</v>
      </c>
      <c r="AK24">
        <f t="shared" si="56"/>
        <v>0.00010464268025000963</v>
      </c>
      <c r="AL24">
        <f t="shared" si="56"/>
        <v>5.1803307054460226E-05</v>
      </c>
      <c r="AM24">
        <f t="shared" si="42"/>
        <v>2.564520151210902E-05</v>
      </c>
      <c r="AN24">
        <f t="shared" si="29"/>
        <v>1.2695644312925255E-05</v>
      </c>
    </row>
    <row r="25" spans="1:40" ht="12.75">
      <c r="A25" s="103">
        <v>2007</v>
      </c>
      <c r="B25" s="105">
        <v>103</v>
      </c>
      <c r="C25">
        <f t="shared" si="0"/>
        <v>2.0300000000000002</v>
      </c>
      <c r="D25">
        <f t="shared" si="30"/>
        <v>3353015.844749559</v>
      </c>
      <c r="E25">
        <f t="shared" si="31"/>
        <v>1647673.6337835668</v>
      </c>
      <c r="F25">
        <f t="shared" si="32"/>
        <v>804921.1694106337</v>
      </c>
      <c r="G25">
        <f t="shared" si="33"/>
        <v>373686.7081757816</v>
      </c>
      <c r="H25">
        <f t="shared" si="34"/>
        <v>168327.34602512693</v>
      </c>
      <c r="I25">
        <f t="shared" si="35"/>
        <v>72367.73259893674</v>
      </c>
      <c r="J25">
        <f t="shared" si="36"/>
        <v>34087.48591565556</v>
      </c>
      <c r="K25">
        <f t="shared" si="37"/>
        <v>16170.534115586132</v>
      </c>
      <c r="L25">
        <f t="shared" si="38"/>
        <v>14528.781775009998</v>
      </c>
      <c r="M25">
        <f t="shared" si="40"/>
        <v>6347.217900834425</v>
      </c>
      <c r="N25">
        <f t="shared" si="43"/>
        <v>2861.685257364484</v>
      </c>
      <c r="O25">
        <f t="shared" si="45"/>
        <v>1298.405289185338</v>
      </c>
      <c r="P25">
        <f t="shared" si="47"/>
        <v>614.4842826243909</v>
      </c>
      <c r="Q25">
        <f t="shared" si="49"/>
        <v>299.6022830933159</v>
      </c>
      <c r="R25">
        <f t="shared" si="49"/>
        <v>141.5889806679187</v>
      </c>
      <c r="S25">
        <f t="shared" si="49"/>
        <v>69.00047790834243</v>
      </c>
      <c r="T25">
        <f t="shared" si="49"/>
        <v>34.813561003200014</v>
      </c>
      <c r="U25">
        <f t="shared" si="49"/>
        <v>17.065471080000005</v>
      </c>
      <c r="V25">
        <f t="shared" si="49"/>
        <v>8.365427000000002</v>
      </c>
      <c r="W25">
        <f t="shared" si="49"/>
        <v>4.120900000000001</v>
      </c>
      <c r="X25">
        <f t="shared" si="49"/>
        <v>2.0300000000000002</v>
      </c>
      <c r="Y25">
        <v>1</v>
      </c>
      <c r="Z25">
        <f aca="true" t="shared" si="57" ref="Z25:AL25">+Z26/$C25</f>
        <v>0.4926108374384236</v>
      </c>
      <c r="AA25">
        <f t="shared" si="57"/>
        <v>0.24266543716178499</v>
      </c>
      <c r="AB25">
        <f t="shared" si="57"/>
        <v>0.11953962421762805</v>
      </c>
      <c r="AC25">
        <f t="shared" si="57"/>
        <v>0.05888651439292022</v>
      </c>
      <c r="AD25">
        <f t="shared" si="57"/>
        <v>0.02915173979847535</v>
      </c>
      <c r="AE25">
        <f t="shared" si="57"/>
        <v>0.01443155435568087</v>
      </c>
      <c r="AF25">
        <f t="shared" si="57"/>
        <v>0.007144333839445975</v>
      </c>
      <c r="AG25">
        <f t="shared" si="57"/>
        <v>0.0035367989304187987</v>
      </c>
      <c r="AH25">
        <f t="shared" si="57"/>
        <v>0.001750890559613267</v>
      </c>
      <c r="AI25">
        <f t="shared" si="57"/>
        <v>0.0008667775047590429</v>
      </c>
      <c r="AJ25">
        <f t="shared" si="57"/>
        <v>0.00042909777463318965</v>
      </c>
      <c r="AK25">
        <f t="shared" si="57"/>
        <v>0.00021242464090751959</v>
      </c>
      <c r="AL25">
        <f t="shared" si="57"/>
        <v>0.00010516071332055427</v>
      </c>
      <c r="AM25">
        <f t="shared" si="42"/>
        <v>5.205975906958132E-05</v>
      </c>
      <c r="AN25">
        <f t="shared" si="29"/>
        <v>2.577215795523827E-05</v>
      </c>
    </row>
    <row r="26" spans="1:40" ht="12.75">
      <c r="A26" s="103">
        <v>2008</v>
      </c>
      <c r="B26" s="105">
        <v>103</v>
      </c>
      <c r="C26">
        <f t="shared" si="0"/>
        <v>2.0300000000000002</v>
      </c>
      <c r="D26">
        <f t="shared" si="30"/>
        <v>6806622.164841606</v>
      </c>
      <c r="E26">
        <f t="shared" si="31"/>
        <v>3344777.4765806408</v>
      </c>
      <c r="F26">
        <f t="shared" si="32"/>
        <v>1633989.9739035866</v>
      </c>
      <c r="G26">
        <f t="shared" si="33"/>
        <v>758584.0175968367</v>
      </c>
      <c r="H26">
        <f t="shared" si="34"/>
        <v>341704.5124310077</v>
      </c>
      <c r="I26">
        <f t="shared" si="35"/>
        <v>146906.4971758416</v>
      </c>
      <c r="J26">
        <f t="shared" si="36"/>
        <v>69197.5964087808</v>
      </c>
      <c r="K26">
        <f t="shared" si="37"/>
        <v>32826.18425463985</v>
      </c>
      <c r="L26">
        <f t="shared" si="38"/>
        <v>29493.4270032703</v>
      </c>
      <c r="M26">
        <f t="shared" si="40"/>
        <v>12884.852338693883</v>
      </c>
      <c r="N26">
        <f t="shared" si="43"/>
        <v>5809.221072449904</v>
      </c>
      <c r="O26">
        <f t="shared" si="45"/>
        <v>2635.7627370462365</v>
      </c>
      <c r="P26">
        <f t="shared" si="47"/>
        <v>1247.4030937275136</v>
      </c>
      <c r="Q26">
        <f t="shared" si="49"/>
        <v>608.1926346794314</v>
      </c>
      <c r="R26">
        <f t="shared" si="49"/>
        <v>287.425630755875</v>
      </c>
      <c r="S26">
        <f t="shared" si="49"/>
        <v>140.07097015393515</v>
      </c>
      <c r="T26">
        <f t="shared" si="49"/>
        <v>70.67152883649604</v>
      </c>
      <c r="U26">
        <f t="shared" si="49"/>
        <v>34.64290629240001</v>
      </c>
      <c r="V26">
        <f t="shared" si="49"/>
        <v>16.981816810000005</v>
      </c>
      <c r="W26">
        <f t="shared" si="49"/>
        <v>8.365427000000002</v>
      </c>
      <c r="X26">
        <f t="shared" si="49"/>
        <v>4.120900000000001</v>
      </c>
      <c r="Y26">
        <f t="shared" si="49"/>
        <v>2.0300000000000002</v>
      </c>
      <c r="Z26">
        <v>1</v>
      </c>
      <c r="AA26">
        <f aca="true" t="shared" si="58" ref="AA26:AL26">+AA27/$C26</f>
        <v>0.4926108374384236</v>
      </c>
      <c r="AB26">
        <f t="shared" si="58"/>
        <v>0.24266543716178499</v>
      </c>
      <c r="AC26">
        <f t="shared" si="58"/>
        <v>0.11953962421762805</v>
      </c>
      <c r="AD26">
        <f t="shared" si="58"/>
        <v>0.05917803179090497</v>
      </c>
      <c r="AE26">
        <f t="shared" si="58"/>
        <v>0.029296055342032168</v>
      </c>
      <c r="AF26">
        <f t="shared" si="58"/>
        <v>0.01450299769407533</v>
      </c>
      <c r="AG26">
        <f t="shared" si="58"/>
        <v>0.007179701828750162</v>
      </c>
      <c r="AH26">
        <f t="shared" si="58"/>
        <v>0.0035543078360149322</v>
      </c>
      <c r="AI26">
        <f t="shared" si="58"/>
        <v>0.0017595583346608574</v>
      </c>
      <c r="AJ26">
        <f t="shared" si="58"/>
        <v>0.0008710684825053751</v>
      </c>
      <c r="AK26">
        <f t="shared" si="58"/>
        <v>0.0004312220210422648</v>
      </c>
      <c r="AL26">
        <f t="shared" si="58"/>
        <v>0.00021347624804072518</v>
      </c>
      <c r="AM26">
        <f t="shared" si="42"/>
        <v>0.00010568131091125008</v>
      </c>
      <c r="AN26">
        <f t="shared" si="29"/>
        <v>5.2317480649133695E-05</v>
      </c>
    </row>
    <row r="27" spans="1:40" ht="12.75">
      <c r="A27" s="103">
        <v>2009</v>
      </c>
      <c r="B27" s="105">
        <v>103</v>
      </c>
      <c r="C27">
        <f t="shared" si="0"/>
        <v>2.0300000000000002</v>
      </c>
      <c r="D27">
        <f t="shared" si="30"/>
        <v>13817442.994628463</v>
      </c>
      <c r="E27">
        <f t="shared" si="31"/>
        <v>6789898.277458701</v>
      </c>
      <c r="F27">
        <f t="shared" si="32"/>
        <v>3316999.6470242813</v>
      </c>
      <c r="G27">
        <f t="shared" si="33"/>
        <v>1539925.5557215787</v>
      </c>
      <c r="H27">
        <f t="shared" si="34"/>
        <v>693660.1602349457</v>
      </c>
      <c r="I27">
        <f t="shared" si="35"/>
        <v>298220.18926695845</v>
      </c>
      <c r="J27">
        <f t="shared" si="36"/>
        <v>140471.12070982505</v>
      </c>
      <c r="K27">
        <f t="shared" si="37"/>
        <v>66637.1540369189</v>
      </c>
      <c r="L27">
        <f t="shared" si="38"/>
        <v>59871.656816638715</v>
      </c>
      <c r="M27">
        <f t="shared" si="40"/>
        <v>26156.250247548585</v>
      </c>
      <c r="N27">
        <f t="shared" si="43"/>
        <v>11792.718777073305</v>
      </c>
      <c r="O27">
        <f t="shared" si="45"/>
        <v>5350.598356203861</v>
      </c>
      <c r="P27">
        <f t="shared" si="47"/>
        <v>2532.228280266853</v>
      </c>
      <c r="Q27">
        <f t="shared" si="49"/>
        <v>1234.6310483992459</v>
      </c>
      <c r="R27">
        <f t="shared" si="49"/>
        <v>583.4740304344263</v>
      </c>
      <c r="S27">
        <f t="shared" si="49"/>
        <v>284.3440694124884</v>
      </c>
      <c r="T27">
        <f t="shared" si="49"/>
        <v>143.463203538087</v>
      </c>
      <c r="U27">
        <f t="shared" si="49"/>
        <v>70.32509977357203</v>
      </c>
      <c r="V27">
        <f t="shared" si="49"/>
        <v>34.47308812430001</v>
      </c>
      <c r="W27">
        <f t="shared" si="49"/>
        <v>16.981816810000005</v>
      </c>
      <c r="X27">
        <f t="shared" si="49"/>
        <v>8.365427000000002</v>
      </c>
      <c r="Y27">
        <f t="shared" si="49"/>
        <v>4.120900000000001</v>
      </c>
      <c r="Z27">
        <f t="shared" si="49"/>
        <v>2.0300000000000002</v>
      </c>
      <c r="AA27">
        <v>1</v>
      </c>
      <c r="AB27">
        <f aca="true" t="shared" si="59" ref="AB27:AL27">+AB28/$C27</f>
        <v>0.4926108374384236</v>
      </c>
      <c r="AC27">
        <f t="shared" si="59"/>
        <v>0.24266543716178499</v>
      </c>
      <c r="AD27">
        <f t="shared" si="59"/>
        <v>0.12013140453553711</v>
      </c>
      <c r="AE27">
        <f t="shared" si="59"/>
        <v>0.059470992344325305</v>
      </c>
      <c r="AF27">
        <f t="shared" si="59"/>
        <v>0.029441085318972923</v>
      </c>
      <c r="AG27">
        <f t="shared" si="59"/>
        <v>0.014574794712362832</v>
      </c>
      <c r="AH27">
        <f t="shared" si="59"/>
        <v>0.007215244907110313</v>
      </c>
      <c r="AI27">
        <f t="shared" si="59"/>
        <v>0.003571903419361541</v>
      </c>
      <c r="AJ27">
        <f t="shared" si="59"/>
        <v>0.0017682690194859116</v>
      </c>
      <c r="AK27">
        <f t="shared" si="59"/>
        <v>0.0008753807027157977</v>
      </c>
      <c r="AL27">
        <f t="shared" si="59"/>
        <v>0.0004333567835226722</v>
      </c>
      <c r="AM27">
        <f t="shared" si="42"/>
        <v>0.0002145330611498377</v>
      </c>
      <c r="AN27">
        <f t="shared" si="29"/>
        <v>0.00010620448571774142</v>
      </c>
    </row>
    <row r="28" spans="1:40" ht="12.75">
      <c r="A28" s="103">
        <v>2010</v>
      </c>
      <c r="B28" s="105">
        <v>103</v>
      </c>
      <c r="C28">
        <f t="shared" si="0"/>
        <v>2.0300000000000002</v>
      </c>
      <c r="D28">
        <f t="shared" si="30"/>
        <v>28049409.279095784</v>
      </c>
      <c r="E28">
        <f t="shared" si="31"/>
        <v>13783493.503241165</v>
      </c>
      <c r="F28">
        <f t="shared" si="32"/>
        <v>6733509.283459292</v>
      </c>
      <c r="G28">
        <f t="shared" si="33"/>
        <v>3126048.878114805</v>
      </c>
      <c r="H28">
        <f t="shared" si="34"/>
        <v>1408130.12527694</v>
      </c>
      <c r="I28">
        <f t="shared" si="35"/>
        <v>605386.9842119258</v>
      </c>
      <c r="J28">
        <f t="shared" si="36"/>
        <v>285156.3750409449</v>
      </c>
      <c r="K28">
        <f t="shared" si="37"/>
        <v>135273.4226949454</v>
      </c>
      <c r="L28">
        <f t="shared" si="38"/>
        <v>121539.4633377766</v>
      </c>
      <c r="M28">
        <f t="shared" si="40"/>
        <v>53097.18800252363</v>
      </c>
      <c r="N28">
        <f t="shared" si="43"/>
        <v>23939.21911745881</v>
      </c>
      <c r="O28">
        <f t="shared" si="45"/>
        <v>10861.714663093839</v>
      </c>
      <c r="P28">
        <f t="shared" si="47"/>
        <v>5140.423408941712</v>
      </c>
      <c r="Q28">
        <f t="shared" si="49"/>
        <v>2506.3010282504692</v>
      </c>
      <c r="R28">
        <f t="shared" si="49"/>
        <v>1184.4522817818854</v>
      </c>
      <c r="S28">
        <f t="shared" si="49"/>
        <v>577.2184609073515</v>
      </c>
      <c r="T28">
        <f t="shared" si="49"/>
        <v>291.2303031823166</v>
      </c>
      <c r="U28">
        <f t="shared" si="49"/>
        <v>142.75995254035124</v>
      </c>
      <c r="V28">
        <f t="shared" si="49"/>
        <v>69.98036889232904</v>
      </c>
      <c r="W28">
        <f t="shared" si="49"/>
        <v>34.47308812430001</v>
      </c>
      <c r="X28">
        <f t="shared" si="49"/>
        <v>16.981816810000005</v>
      </c>
      <c r="Y28">
        <f t="shared" si="49"/>
        <v>8.365427000000002</v>
      </c>
      <c r="Z28">
        <f t="shared" si="49"/>
        <v>4.120900000000001</v>
      </c>
      <c r="AA28">
        <f t="shared" si="49"/>
        <v>2.0300000000000002</v>
      </c>
      <c r="AB28">
        <v>1</v>
      </c>
      <c r="AC28">
        <f aca="true" t="shared" si="60" ref="AC28:AL28">+AC29/$C28</f>
        <v>0.4926108374384236</v>
      </c>
      <c r="AD28">
        <f t="shared" si="60"/>
        <v>0.24386675120714038</v>
      </c>
      <c r="AE28">
        <f t="shared" si="60"/>
        <v>0.12072611445898038</v>
      </c>
      <c r="AF28">
        <f t="shared" si="60"/>
        <v>0.05976540319751504</v>
      </c>
      <c r="AG28">
        <f t="shared" si="60"/>
        <v>0.029586833266096554</v>
      </c>
      <c r="AH28">
        <f t="shared" si="60"/>
        <v>0.014646947161433938</v>
      </c>
      <c r="AI28">
        <f t="shared" si="60"/>
        <v>0.00725096394130393</v>
      </c>
      <c r="AJ28">
        <f t="shared" si="60"/>
        <v>0.003589586109556401</v>
      </c>
      <c r="AK28">
        <f t="shared" si="60"/>
        <v>0.0017770228265130696</v>
      </c>
      <c r="AL28">
        <f t="shared" si="60"/>
        <v>0.0008797142705510246</v>
      </c>
      <c r="AM28">
        <f t="shared" si="42"/>
        <v>0.0004355021141341706</v>
      </c>
      <c r="AN28">
        <f t="shared" si="29"/>
        <v>0.0002155951060070151</v>
      </c>
    </row>
    <row r="29" spans="1:40" ht="12.75">
      <c r="A29" s="103">
        <v>2011</v>
      </c>
      <c r="B29" s="105">
        <v>102</v>
      </c>
      <c r="C29">
        <f t="shared" si="0"/>
        <v>2.02</v>
      </c>
      <c r="D29">
        <f t="shared" si="30"/>
        <v>56659806.74377348</v>
      </c>
      <c r="E29">
        <f t="shared" si="31"/>
        <v>27842656.876547154</v>
      </c>
      <c r="F29">
        <f t="shared" si="32"/>
        <v>13601688.75258777</v>
      </c>
      <c r="G29">
        <f t="shared" si="33"/>
        <v>6314618.733791906</v>
      </c>
      <c r="H29">
        <f t="shared" si="34"/>
        <v>2844422.8530594185</v>
      </c>
      <c r="I29">
        <f t="shared" si="35"/>
        <v>1222881.70810809</v>
      </c>
      <c r="J29">
        <f t="shared" si="36"/>
        <v>576015.8775827087</v>
      </c>
      <c r="K29">
        <f t="shared" si="37"/>
        <v>273252.3138437897</v>
      </c>
      <c r="L29">
        <f t="shared" si="38"/>
        <v>245509.71594230874</v>
      </c>
      <c r="M29">
        <f t="shared" si="40"/>
        <v>107256.31976509774</v>
      </c>
      <c r="N29">
        <f t="shared" si="43"/>
        <v>48357.2226172668</v>
      </c>
      <c r="O29">
        <f t="shared" si="45"/>
        <v>21940.663619449555</v>
      </c>
      <c r="P29">
        <f t="shared" si="47"/>
        <v>10383.65528606226</v>
      </c>
      <c r="Q29">
        <f t="shared" si="49"/>
        <v>5062.728077065948</v>
      </c>
      <c r="R29">
        <f t="shared" si="49"/>
        <v>2392.5936091994085</v>
      </c>
      <c r="S29">
        <f t="shared" si="49"/>
        <v>1165.98129103285</v>
      </c>
      <c r="T29">
        <f t="shared" si="49"/>
        <v>588.2852124282796</v>
      </c>
      <c r="U29">
        <f t="shared" si="49"/>
        <v>288.3751041315095</v>
      </c>
      <c r="V29">
        <f t="shared" si="49"/>
        <v>141.36034516250467</v>
      </c>
      <c r="W29">
        <f t="shared" si="49"/>
        <v>69.63563801108603</v>
      </c>
      <c r="X29">
        <f t="shared" si="49"/>
        <v>34.30326995620001</v>
      </c>
      <c r="Y29">
        <f t="shared" si="49"/>
        <v>16.898162540000005</v>
      </c>
      <c r="Z29">
        <f t="shared" si="49"/>
        <v>8.324218000000002</v>
      </c>
      <c r="AA29">
        <f t="shared" si="49"/>
        <v>4.100600000000001</v>
      </c>
      <c r="AB29">
        <f t="shared" si="49"/>
        <v>2.02</v>
      </c>
      <c r="AC29">
        <v>1</v>
      </c>
      <c r="AD29">
        <f aca="true" t="shared" si="61" ref="AD29:AL29">+AD30/$C29</f>
        <v>0.49504950495049505</v>
      </c>
      <c r="AE29">
        <f t="shared" si="61"/>
        <v>0.2450740123517302</v>
      </c>
      <c r="AF29">
        <f t="shared" si="61"/>
        <v>0.12132376849095555</v>
      </c>
      <c r="AG29">
        <f t="shared" si="61"/>
        <v>0.060061271530176014</v>
      </c>
      <c r="AH29">
        <f t="shared" si="61"/>
        <v>0.0297333027377109</v>
      </c>
      <c r="AI29">
        <f t="shared" si="61"/>
        <v>0.01471945680084698</v>
      </c>
      <c r="AJ29">
        <f t="shared" si="61"/>
        <v>0.007286859802399495</v>
      </c>
      <c r="AK29">
        <f t="shared" si="61"/>
        <v>0.003607356337821532</v>
      </c>
      <c r="AL29">
        <f t="shared" si="61"/>
        <v>0.00178581996921858</v>
      </c>
      <c r="AM29">
        <f t="shared" si="42"/>
        <v>0.0008840692916923664</v>
      </c>
      <c r="AN29">
        <f t="shared" si="29"/>
        <v>0.00043765806519424074</v>
      </c>
    </row>
    <row r="30" spans="1:40" ht="12.75">
      <c r="A30" s="103">
        <v>2012</v>
      </c>
      <c r="B30" s="105">
        <v>102</v>
      </c>
      <c r="C30">
        <f t="shared" si="0"/>
        <v>2.02</v>
      </c>
      <c r="D30">
        <f t="shared" si="30"/>
        <v>114452809.62242244</v>
      </c>
      <c r="E30">
        <f t="shared" si="31"/>
        <v>56242166.89062525</v>
      </c>
      <c r="F30">
        <f t="shared" si="32"/>
        <v>27475411.280227292</v>
      </c>
      <c r="G30">
        <f t="shared" si="33"/>
        <v>12755529.842259651</v>
      </c>
      <c r="H30">
        <f t="shared" si="34"/>
        <v>5745734.163180025</v>
      </c>
      <c r="I30">
        <f t="shared" si="35"/>
        <v>2470221.050378342</v>
      </c>
      <c r="J30">
        <f t="shared" si="36"/>
        <v>1163552.0727170717</v>
      </c>
      <c r="K30">
        <f t="shared" si="37"/>
        <v>551969.6739644551</v>
      </c>
      <c r="L30">
        <f t="shared" si="38"/>
        <v>495929.62620346365</v>
      </c>
      <c r="M30">
        <f t="shared" si="40"/>
        <v>216657.76592549743</v>
      </c>
      <c r="N30">
        <f t="shared" si="43"/>
        <v>97681.58968687894</v>
      </c>
      <c r="O30">
        <f t="shared" si="45"/>
        <v>44320.140511288104</v>
      </c>
      <c r="P30">
        <f t="shared" si="47"/>
        <v>20974.983677845765</v>
      </c>
      <c r="Q30">
        <f t="shared" si="49"/>
        <v>10226.710715673215</v>
      </c>
      <c r="R30">
        <f t="shared" si="49"/>
        <v>4833.039090582805</v>
      </c>
      <c r="S30">
        <f t="shared" si="49"/>
        <v>2355.2822078863574</v>
      </c>
      <c r="T30">
        <f t="shared" si="49"/>
        <v>1188.3361291051247</v>
      </c>
      <c r="U30">
        <f t="shared" si="49"/>
        <v>582.5177103456492</v>
      </c>
      <c r="V30">
        <f t="shared" si="49"/>
        <v>285.54789722825944</v>
      </c>
      <c r="W30">
        <f t="shared" si="49"/>
        <v>140.66398878239377</v>
      </c>
      <c r="X30">
        <f t="shared" si="49"/>
        <v>69.29260531152403</v>
      </c>
      <c r="Y30">
        <f t="shared" si="49"/>
        <v>34.13428833080001</v>
      </c>
      <c r="Z30">
        <f t="shared" si="49"/>
        <v>16.814920360000006</v>
      </c>
      <c r="AA30">
        <f t="shared" si="49"/>
        <v>8.283212000000002</v>
      </c>
      <c r="AB30">
        <f t="shared" si="49"/>
        <v>4.0804</v>
      </c>
      <c r="AC30">
        <f t="shared" si="49"/>
        <v>2.02</v>
      </c>
      <c r="AD30">
        <v>1</v>
      </c>
      <c r="AE30">
        <f>+AE31/$C30</f>
        <v>0.49504950495049505</v>
      </c>
      <c r="AF30">
        <f>+AF31/$C30</f>
        <v>0.2450740123517302</v>
      </c>
      <c r="AG30">
        <f>+AG31/$C30</f>
        <v>0.12132376849095555</v>
      </c>
      <c r="AH30">
        <f>+AH31/$C30</f>
        <v>0.060061271530176014</v>
      </c>
      <c r="AI30">
        <f>+AI31/$C30</f>
        <v>0.0297333027377109</v>
      </c>
      <c r="AJ30">
        <f aca="true" t="shared" si="62" ref="AJ30:AJ35">+AJ31/$C30</f>
        <v>0.01471945680084698</v>
      </c>
      <c r="AK30">
        <f aca="true" t="shared" si="63" ref="AK30:AK36">+AK31/$C30</f>
        <v>0.007286859802399495</v>
      </c>
      <c r="AL30">
        <f aca="true" t="shared" si="64" ref="AL30:AL37">+AL31/$C30</f>
        <v>0.003607356337821532</v>
      </c>
      <c r="AM30">
        <f aca="true" t="shared" si="65" ref="AM30:AM38">+AM31/$C30</f>
        <v>0.00178581996921858</v>
      </c>
      <c r="AN30">
        <f t="shared" si="29"/>
        <v>0.0008840692916923664</v>
      </c>
    </row>
    <row r="31" spans="1:40" ht="12.75">
      <c r="A31" s="103">
        <v>2013</v>
      </c>
      <c r="B31" s="105">
        <v>102</v>
      </c>
      <c r="C31">
        <f t="shared" si="0"/>
        <v>2.02</v>
      </c>
      <c r="D31">
        <f t="shared" si="30"/>
        <v>231194675.43729332</v>
      </c>
      <c r="E31">
        <f t="shared" si="31"/>
        <v>113609177.11906302</v>
      </c>
      <c r="F31">
        <f t="shared" si="32"/>
        <v>55500330.78605913</v>
      </c>
      <c r="G31">
        <f t="shared" si="33"/>
        <v>25766170.281364497</v>
      </c>
      <c r="H31">
        <f t="shared" si="34"/>
        <v>11606383.00962365</v>
      </c>
      <c r="I31">
        <f t="shared" si="35"/>
        <v>4989846.521764251</v>
      </c>
      <c r="J31">
        <f t="shared" si="36"/>
        <v>2350375.1868884847</v>
      </c>
      <c r="K31">
        <f t="shared" si="37"/>
        <v>1114978.7414081993</v>
      </c>
      <c r="L31">
        <f t="shared" si="38"/>
        <v>1001777.8449309965</v>
      </c>
      <c r="M31">
        <f t="shared" si="40"/>
        <v>437648.6871695048</v>
      </c>
      <c r="N31">
        <f t="shared" si="43"/>
        <v>197316.81116749547</v>
      </c>
      <c r="O31">
        <f t="shared" si="45"/>
        <v>89526.68383280197</v>
      </c>
      <c r="P31">
        <f t="shared" si="47"/>
        <v>42369.467029248444</v>
      </c>
      <c r="Q31">
        <f t="shared" si="49"/>
        <v>20657.955645659895</v>
      </c>
      <c r="R31">
        <f t="shared" si="49"/>
        <v>9762.738962977266</v>
      </c>
      <c r="S31">
        <f t="shared" si="49"/>
        <v>4757.670059930442</v>
      </c>
      <c r="T31">
        <f t="shared" si="49"/>
        <v>2400.4389807923517</v>
      </c>
      <c r="U31">
        <f t="shared" si="49"/>
        <v>1176.6857748982115</v>
      </c>
      <c r="V31">
        <f t="shared" si="49"/>
        <v>576.806752401084</v>
      </c>
      <c r="W31">
        <f t="shared" si="49"/>
        <v>284.1412573404354</v>
      </c>
      <c r="X31">
        <f t="shared" si="49"/>
        <v>139.97106272927854</v>
      </c>
      <c r="Y31">
        <f t="shared" si="49"/>
        <v>68.95126242821603</v>
      </c>
      <c r="Z31">
        <f t="shared" si="49"/>
        <v>33.96613912720001</v>
      </c>
      <c r="AA31">
        <f t="shared" si="49"/>
        <v>16.732088240000007</v>
      </c>
      <c r="AB31">
        <f t="shared" si="49"/>
        <v>8.242408</v>
      </c>
      <c r="AC31">
        <f t="shared" si="49"/>
        <v>4.0804</v>
      </c>
      <c r="AD31">
        <f t="shared" si="49"/>
        <v>2.02</v>
      </c>
      <c r="AE31">
        <v>1</v>
      </c>
      <c r="AF31">
        <f>+AF32/$C31</f>
        <v>0.49504950495049505</v>
      </c>
      <c r="AG31">
        <f>+AG32/$C31</f>
        <v>0.2450740123517302</v>
      </c>
      <c r="AH31">
        <f>+AH32/$C31</f>
        <v>0.12132376849095555</v>
      </c>
      <c r="AI31">
        <f>+AI32/$C31</f>
        <v>0.060061271530176014</v>
      </c>
      <c r="AJ31">
        <f t="shared" si="62"/>
        <v>0.0297333027377109</v>
      </c>
      <c r="AK31">
        <f t="shared" si="63"/>
        <v>0.01471945680084698</v>
      </c>
      <c r="AL31">
        <f t="shared" si="64"/>
        <v>0.007286859802399495</v>
      </c>
      <c r="AM31">
        <f t="shared" si="65"/>
        <v>0.003607356337821532</v>
      </c>
      <c r="AN31">
        <f t="shared" si="29"/>
        <v>0.00178581996921858</v>
      </c>
    </row>
    <row r="32" spans="1:40" ht="12.75">
      <c r="A32" s="103">
        <v>2014</v>
      </c>
      <c r="B32" s="105">
        <v>102</v>
      </c>
      <c r="C32">
        <f t="shared" si="0"/>
        <v>2.02</v>
      </c>
      <c r="D32">
        <f t="shared" si="30"/>
        <v>467013244.3833325</v>
      </c>
      <c r="E32">
        <f t="shared" si="31"/>
        <v>229490537.7805073</v>
      </c>
      <c r="F32">
        <f t="shared" si="32"/>
        <v>112110668.18783945</v>
      </c>
      <c r="G32">
        <f t="shared" si="33"/>
        <v>52047663.96835628</v>
      </c>
      <c r="H32">
        <f t="shared" si="34"/>
        <v>23444893.679439776</v>
      </c>
      <c r="I32">
        <f t="shared" si="35"/>
        <v>10079489.973963788</v>
      </c>
      <c r="J32">
        <f t="shared" si="36"/>
        <v>4747757.8775147395</v>
      </c>
      <c r="K32">
        <f t="shared" si="37"/>
        <v>2252257.057644563</v>
      </c>
      <c r="L32">
        <f t="shared" si="38"/>
        <v>2023591.246760613</v>
      </c>
      <c r="M32">
        <f t="shared" si="40"/>
        <v>884050.3480823997</v>
      </c>
      <c r="N32">
        <f t="shared" si="43"/>
        <v>398579.95855834085</v>
      </c>
      <c r="O32">
        <f t="shared" si="45"/>
        <v>180843.90134225998</v>
      </c>
      <c r="P32">
        <f t="shared" si="47"/>
        <v>85586.32339908186</v>
      </c>
      <c r="Q32">
        <f t="shared" si="49"/>
        <v>41729.07040423299</v>
      </c>
      <c r="R32">
        <f t="shared" si="49"/>
        <v>19720.73270521408</v>
      </c>
      <c r="S32">
        <f t="shared" si="49"/>
        <v>9610.493521059494</v>
      </c>
      <c r="T32">
        <f t="shared" si="49"/>
        <v>4848.88674120055</v>
      </c>
      <c r="U32">
        <f t="shared" si="49"/>
        <v>2376.9052652943874</v>
      </c>
      <c r="V32">
        <f t="shared" si="49"/>
        <v>1165.1496398501897</v>
      </c>
      <c r="W32">
        <f t="shared" si="49"/>
        <v>573.9653398276795</v>
      </c>
      <c r="X32">
        <f t="shared" si="49"/>
        <v>282.74154671314267</v>
      </c>
      <c r="Y32">
        <f t="shared" si="49"/>
        <v>139.28155010499637</v>
      </c>
      <c r="Z32">
        <f t="shared" si="49"/>
        <v>68.61160103694402</v>
      </c>
      <c r="AA32">
        <f t="shared" si="49"/>
        <v>33.79881824480001</v>
      </c>
      <c r="AB32">
        <f t="shared" si="49"/>
        <v>16.64966416</v>
      </c>
      <c r="AC32">
        <f t="shared" si="49"/>
        <v>8.242408</v>
      </c>
      <c r="AD32">
        <f t="shared" si="49"/>
        <v>4.0804</v>
      </c>
      <c r="AE32">
        <f t="shared" si="49"/>
        <v>2.02</v>
      </c>
      <c r="AF32">
        <v>1</v>
      </c>
      <c r="AG32">
        <f>+AG33/$C32</f>
        <v>0.49504950495049505</v>
      </c>
      <c r="AH32">
        <f>+AH33/$C32</f>
        <v>0.2450740123517302</v>
      </c>
      <c r="AI32">
        <f>+AI33/$C32</f>
        <v>0.12132376849095555</v>
      </c>
      <c r="AJ32">
        <f t="shared" si="62"/>
        <v>0.060061271530176014</v>
      </c>
      <c r="AK32">
        <f t="shared" si="63"/>
        <v>0.0297333027377109</v>
      </c>
      <c r="AL32">
        <f t="shared" si="64"/>
        <v>0.01471945680084698</v>
      </c>
      <c r="AM32">
        <f t="shared" si="65"/>
        <v>0.007286859802399495</v>
      </c>
      <c r="AN32">
        <f t="shared" si="29"/>
        <v>0.003607356337821532</v>
      </c>
    </row>
    <row r="33" spans="1:40" ht="12.75">
      <c r="A33" s="103">
        <v>2015</v>
      </c>
      <c r="B33" s="105">
        <v>102</v>
      </c>
      <c r="C33">
        <f t="shared" si="0"/>
        <v>2.02</v>
      </c>
      <c r="D33">
        <f t="shared" si="30"/>
        <v>943366753.6543317</v>
      </c>
      <c r="E33">
        <f t="shared" si="31"/>
        <v>463570886.31662476</v>
      </c>
      <c r="F33">
        <f t="shared" si="32"/>
        <v>226463549.7394357</v>
      </c>
      <c r="G33">
        <f t="shared" si="33"/>
        <v>105136281.2160797</v>
      </c>
      <c r="H33">
        <f t="shared" si="34"/>
        <v>47358685.232468344</v>
      </c>
      <c r="I33">
        <f t="shared" si="35"/>
        <v>20360569.74740685</v>
      </c>
      <c r="J33">
        <f t="shared" si="36"/>
        <v>9590470.912579773</v>
      </c>
      <c r="K33">
        <f t="shared" si="37"/>
        <v>4549559.256442017</v>
      </c>
      <c r="L33">
        <f t="shared" si="38"/>
        <v>4087654.3184564384</v>
      </c>
      <c r="M33">
        <f t="shared" si="40"/>
        <v>1785781.7031264475</v>
      </c>
      <c r="N33">
        <f t="shared" si="43"/>
        <v>805131.5162878485</v>
      </c>
      <c r="O33">
        <f t="shared" si="45"/>
        <v>365304.6807113652</v>
      </c>
      <c r="P33">
        <f t="shared" si="47"/>
        <v>172884.37326614535</v>
      </c>
      <c r="Q33">
        <f t="shared" si="49"/>
        <v>84292.72221655064</v>
      </c>
      <c r="R33">
        <f t="shared" si="49"/>
        <v>39835.88006453244</v>
      </c>
      <c r="S33">
        <f t="shared" si="49"/>
        <v>19413.196912540177</v>
      </c>
      <c r="T33">
        <f t="shared" si="49"/>
        <v>9794.751217225112</v>
      </c>
      <c r="U33">
        <f t="shared" si="49"/>
        <v>4801.348635894663</v>
      </c>
      <c r="V33">
        <f t="shared" si="49"/>
        <v>2353.602272497383</v>
      </c>
      <c r="W33">
        <f t="shared" si="49"/>
        <v>1159.4099864519126</v>
      </c>
      <c r="X33">
        <f t="shared" si="49"/>
        <v>571.1379243605481</v>
      </c>
      <c r="Y33">
        <f t="shared" si="49"/>
        <v>281.3487312120927</v>
      </c>
      <c r="Z33">
        <f t="shared" si="49"/>
        <v>138.59543409462694</v>
      </c>
      <c r="AA33">
        <f t="shared" si="49"/>
        <v>68.27361285449602</v>
      </c>
      <c r="AB33">
        <f t="shared" si="49"/>
        <v>33.6323216032</v>
      </c>
      <c r="AC33">
        <f t="shared" si="49"/>
        <v>16.64966416</v>
      </c>
      <c r="AD33">
        <f t="shared" si="49"/>
        <v>8.242408</v>
      </c>
      <c r="AE33">
        <f t="shared" si="49"/>
        <v>4.0804</v>
      </c>
      <c r="AF33">
        <f t="shared" si="49"/>
        <v>2.02</v>
      </c>
      <c r="AG33">
        <v>1</v>
      </c>
      <c r="AH33">
        <f>+AH34/$C33</f>
        <v>0.49504950495049505</v>
      </c>
      <c r="AI33">
        <f>+AI34/$C33</f>
        <v>0.2450740123517302</v>
      </c>
      <c r="AJ33">
        <f t="shared" si="62"/>
        <v>0.12132376849095555</v>
      </c>
      <c r="AK33">
        <f t="shared" si="63"/>
        <v>0.060061271530176014</v>
      </c>
      <c r="AL33">
        <f t="shared" si="64"/>
        <v>0.0297333027377109</v>
      </c>
      <c r="AM33">
        <f t="shared" si="65"/>
        <v>0.01471945680084698</v>
      </c>
      <c r="AN33">
        <f t="shared" si="29"/>
        <v>0.007286859802399495</v>
      </c>
    </row>
    <row r="34" spans="1:40" ht="12.75">
      <c r="A34" s="103">
        <v>2016</v>
      </c>
      <c r="B34" s="105">
        <v>102</v>
      </c>
      <c r="C34">
        <f t="shared" si="0"/>
        <v>2.02</v>
      </c>
      <c r="D34">
        <f t="shared" si="30"/>
        <v>1905600842.38175</v>
      </c>
      <c r="E34">
        <f t="shared" si="31"/>
        <v>936413190.3595821</v>
      </c>
      <c r="F34">
        <f t="shared" si="32"/>
        <v>457456370.4736601</v>
      </c>
      <c r="G34">
        <f t="shared" si="33"/>
        <v>212375288.056481</v>
      </c>
      <c r="H34">
        <f t="shared" si="34"/>
        <v>95664544.16958606</v>
      </c>
      <c r="I34">
        <f t="shared" si="35"/>
        <v>41128350.88976184</v>
      </c>
      <c r="J34">
        <f t="shared" si="36"/>
        <v>19372751.243411142</v>
      </c>
      <c r="K34">
        <f t="shared" si="37"/>
        <v>9190109.698012874</v>
      </c>
      <c r="L34">
        <f t="shared" si="38"/>
        <v>8257061.723282006</v>
      </c>
      <c r="M34">
        <f t="shared" si="40"/>
        <v>3607279.040315424</v>
      </c>
      <c r="N34">
        <f t="shared" si="43"/>
        <v>1626365.662901454</v>
      </c>
      <c r="O34">
        <f t="shared" si="45"/>
        <v>737915.4550369576</v>
      </c>
      <c r="P34">
        <f t="shared" si="47"/>
        <v>349226.4339976136</v>
      </c>
      <c r="Q34">
        <f t="shared" si="49"/>
        <v>170271.2988774323</v>
      </c>
      <c r="R34">
        <f t="shared" si="49"/>
        <v>80468.47773035553</v>
      </c>
      <c r="S34">
        <f t="shared" si="49"/>
        <v>39214.65776333116</v>
      </c>
      <c r="T34">
        <f t="shared" si="49"/>
        <v>19785.397458794727</v>
      </c>
      <c r="U34">
        <f t="shared" si="49"/>
        <v>9698.724244507219</v>
      </c>
      <c r="V34">
        <f t="shared" si="49"/>
        <v>4754.276590444714</v>
      </c>
      <c r="W34">
        <f t="shared" si="49"/>
        <v>2342.0081726328635</v>
      </c>
      <c r="X34">
        <f t="shared" si="49"/>
        <v>1153.6986072083073</v>
      </c>
      <c r="Y34">
        <f t="shared" si="49"/>
        <v>568.3244370484272</v>
      </c>
      <c r="Z34">
        <f t="shared" si="49"/>
        <v>279.96277687114645</v>
      </c>
      <c r="AA34">
        <f t="shared" si="49"/>
        <v>137.91269796608196</v>
      </c>
      <c r="AB34">
        <f t="shared" si="49"/>
        <v>67.937289638464</v>
      </c>
      <c r="AC34">
        <f t="shared" si="49"/>
        <v>33.6323216032</v>
      </c>
      <c r="AD34">
        <f t="shared" si="49"/>
        <v>16.64966416</v>
      </c>
      <c r="AE34">
        <f t="shared" si="49"/>
        <v>8.242408</v>
      </c>
      <c r="AF34">
        <f t="shared" si="49"/>
        <v>4.0804</v>
      </c>
      <c r="AG34">
        <f t="shared" si="49"/>
        <v>2.02</v>
      </c>
      <c r="AH34">
        <v>1</v>
      </c>
      <c r="AI34">
        <f>+AI35/$C34</f>
        <v>0.49504950495049505</v>
      </c>
      <c r="AJ34">
        <f t="shared" si="62"/>
        <v>0.2450740123517302</v>
      </c>
      <c r="AK34">
        <f t="shared" si="63"/>
        <v>0.12132376849095555</v>
      </c>
      <c r="AL34">
        <f t="shared" si="64"/>
        <v>0.060061271530176014</v>
      </c>
      <c r="AM34">
        <f t="shared" si="65"/>
        <v>0.0297333027377109</v>
      </c>
      <c r="AN34">
        <f t="shared" si="29"/>
        <v>0.01471945680084698</v>
      </c>
    </row>
    <row r="35" spans="1:40" ht="12.75">
      <c r="A35" s="103">
        <v>2017</v>
      </c>
      <c r="B35" s="105">
        <v>102</v>
      </c>
      <c r="C35">
        <f t="shared" si="0"/>
        <v>2.02</v>
      </c>
      <c r="D35">
        <f t="shared" si="30"/>
        <v>3849313701.6111355</v>
      </c>
      <c r="E35">
        <f t="shared" si="31"/>
        <v>1891554644.5263557</v>
      </c>
      <c r="F35">
        <f t="shared" si="32"/>
        <v>924061868.3567934</v>
      </c>
      <c r="G35">
        <f t="shared" si="33"/>
        <v>428998081.8740916</v>
      </c>
      <c r="H35">
        <f t="shared" si="34"/>
        <v>193242379.22256383</v>
      </c>
      <c r="I35">
        <f t="shared" si="35"/>
        <v>83079268.79731892</v>
      </c>
      <c r="J35">
        <f t="shared" si="36"/>
        <v>39132957.511690505</v>
      </c>
      <c r="K35">
        <f t="shared" si="37"/>
        <v>18564021.589986004</v>
      </c>
      <c r="L35">
        <f t="shared" si="38"/>
        <v>16679264.681029651</v>
      </c>
      <c r="M35">
        <f t="shared" si="40"/>
        <v>7286703.661437157</v>
      </c>
      <c r="N35">
        <f t="shared" si="43"/>
        <v>3285258.639060937</v>
      </c>
      <c r="O35">
        <f t="shared" si="45"/>
        <v>1490589.2191746545</v>
      </c>
      <c r="P35">
        <f t="shared" si="47"/>
        <v>705437.3966751795</v>
      </c>
      <c r="Q35">
        <f t="shared" si="49"/>
        <v>343948.02373241325</v>
      </c>
      <c r="R35">
        <f t="shared" si="49"/>
        <v>162546.32501531817</v>
      </c>
      <c r="S35">
        <f t="shared" si="49"/>
        <v>79213.60868192895</v>
      </c>
      <c r="T35">
        <f t="shared" si="49"/>
        <v>39966.502866765346</v>
      </c>
      <c r="U35">
        <f t="shared" si="49"/>
        <v>19591.42297390458</v>
      </c>
      <c r="V35">
        <f t="shared" si="49"/>
        <v>9603.638712698323</v>
      </c>
      <c r="W35">
        <f t="shared" si="49"/>
        <v>4730.856508718384</v>
      </c>
      <c r="X35">
        <f t="shared" si="49"/>
        <v>2330.4711865607806</v>
      </c>
      <c r="Y35">
        <f t="shared" si="49"/>
        <v>1148.015362837823</v>
      </c>
      <c r="Z35">
        <f t="shared" si="49"/>
        <v>565.5248092797158</v>
      </c>
      <c r="AA35">
        <f t="shared" si="49"/>
        <v>278.58364989148555</v>
      </c>
      <c r="AB35">
        <f t="shared" si="49"/>
        <v>137.23332506969726</v>
      </c>
      <c r="AC35">
        <f t="shared" si="49"/>
        <v>67.937289638464</v>
      </c>
      <c r="AD35">
        <f t="shared" si="49"/>
        <v>33.6323216032</v>
      </c>
      <c r="AE35">
        <f t="shared" si="49"/>
        <v>16.64966416</v>
      </c>
      <c r="AF35">
        <f t="shared" si="49"/>
        <v>8.242408</v>
      </c>
      <c r="AG35">
        <f t="shared" si="49"/>
        <v>4.0804</v>
      </c>
      <c r="AH35">
        <f aca="true" t="shared" si="66" ref="AH35:AM40">+$C35*AH34</f>
        <v>2.02</v>
      </c>
      <c r="AI35">
        <v>1</v>
      </c>
      <c r="AJ35">
        <f t="shared" si="62"/>
        <v>0.49504950495049505</v>
      </c>
      <c r="AK35">
        <f t="shared" si="63"/>
        <v>0.2450740123517302</v>
      </c>
      <c r="AL35">
        <f t="shared" si="64"/>
        <v>0.12132376849095555</v>
      </c>
      <c r="AM35">
        <f t="shared" si="65"/>
        <v>0.060061271530176014</v>
      </c>
      <c r="AN35">
        <f t="shared" si="29"/>
        <v>0.0297333027377109</v>
      </c>
    </row>
    <row r="36" spans="1:40" ht="12.75">
      <c r="A36" s="103">
        <v>2018</v>
      </c>
      <c r="B36" s="105">
        <v>102</v>
      </c>
      <c r="C36">
        <f t="shared" si="0"/>
        <v>2.02</v>
      </c>
      <c r="D36">
        <f t="shared" si="30"/>
        <v>7775613677.254494</v>
      </c>
      <c r="E36">
        <f t="shared" si="31"/>
        <v>3820940381.9432387</v>
      </c>
      <c r="F36">
        <f t="shared" si="32"/>
        <v>1866604974.0807228</v>
      </c>
      <c r="G36">
        <f t="shared" si="33"/>
        <v>866576125.385665</v>
      </c>
      <c r="H36">
        <f t="shared" si="34"/>
        <v>390349606.0295789</v>
      </c>
      <c r="I36">
        <f t="shared" si="35"/>
        <v>167820122.9705842</v>
      </c>
      <c r="J36">
        <f t="shared" si="36"/>
        <v>79048574.17361481</v>
      </c>
      <c r="K36">
        <f t="shared" si="37"/>
        <v>37499323.611771725</v>
      </c>
      <c r="L36">
        <f t="shared" si="38"/>
        <v>33692114.6556799</v>
      </c>
      <c r="M36">
        <f t="shared" si="40"/>
        <v>14719141.396103056</v>
      </c>
      <c r="N36">
        <f t="shared" si="43"/>
        <v>6636222.4509030925</v>
      </c>
      <c r="O36">
        <f t="shared" si="45"/>
        <v>3010990.222732802</v>
      </c>
      <c r="P36">
        <f t="shared" si="47"/>
        <v>1424983.5412838627</v>
      </c>
      <c r="Q36">
        <f t="shared" si="49"/>
        <v>694775.0079394748</v>
      </c>
      <c r="R36">
        <f t="shared" si="49"/>
        <v>328343.5765309427</v>
      </c>
      <c r="S36">
        <f t="shared" si="49"/>
        <v>160011.48953749647</v>
      </c>
      <c r="T36">
        <f t="shared" si="49"/>
        <v>80732.335790866</v>
      </c>
      <c r="U36">
        <f t="shared" si="49"/>
        <v>39574.67440728725</v>
      </c>
      <c r="V36">
        <f t="shared" si="49"/>
        <v>19399.350199650613</v>
      </c>
      <c r="W36">
        <f t="shared" si="49"/>
        <v>9556.330147611136</v>
      </c>
      <c r="X36">
        <f t="shared" si="49"/>
        <v>4707.5517968527765</v>
      </c>
      <c r="Y36">
        <f t="shared" si="49"/>
        <v>2318.9910329324025</v>
      </c>
      <c r="Z36">
        <f t="shared" si="49"/>
        <v>1142.3601147450258</v>
      </c>
      <c r="AA36">
        <f t="shared" si="49"/>
        <v>562.7389727808009</v>
      </c>
      <c r="AB36">
        <f t="shared" si="49"/>
        <v>277.2113166407885</v>
      </c>
      <c r="AC36">
        <f t="shared" si="49"/>
        <v>137.23332506969726</v>
      </c>
      <c r="AD36">
        <f t="shared" si="49"/>
        <v>67.937289638464</v>
      </c>
      <c r="AE36">
        <f t="shared" si="49"/>
        <v>33.6323216032</v>
      </c>
      <c r="AF36">
        <f t="shared" si="49"/>
        <v>16.64966416</v>
      </c>
      <c r="AG36">
        <f t="shared" si="49"/>
        <v>8.242408</v>
      </c>
      <c r="AH36">
        <f t="shared" si="66"/>
        <v>4.0804</v>
      </c>
      <c r="AI36">
        <f t="shared" si="66"/>
        <v>2.02</v>
      </c>
      <c r="AJ36">
        <v>1</v>
      </c>
      <c r="AK36">
        <f t="shared" si="63"/>
        <v>0.49504950495049505</v>
      </c>
      <c r="AL36">
        <f t="shared" si="64"/>
        <v>0.2450740123517302</v>
      </c>
      <c r="AM36">
        <f t="shared" si="65"/>
        <v>0.12132376849095555</v>
      </c>
      <c r="AN36">
        <f t="shared" si="29"/>
        <v>0.060061271530176014</v>
      </c>
    </row>
    <row r="37" spans="1:40" ht="12.75">
      <c r="A37" s="103">
        <v>2019</v>
      </c>
      <c r="B37" s="105">
        <v>102</v>
      </c>
      <c r="C37">
        <f t="shared" si="0"/>
        <v>2.02</v>
      </c>
      <c r="D37">
        <f t="shared" si="30"/>
        <v>15706739628.054077</v>
      </c>
      <c r="E37">
        <f t="shared" si="31"/>
        <v>7718299571.525342</v>
      </c>
      <c r="F37">
        <f t="shared" si="32"/>
        <v>3770542047.64306</v>
      </c>
      <c r="G37">
        <f t="shared" si="33"/>
        <v>1750483773.2790434</v>
      </c>
      <c r="H37">
        <f t="shared" si="34"/>
        <v>788506204.1797495</v>
      </c>
      <c r="I37">
        <f t="shared" si="35"/>
        <v>338996648.4005801</v>
      </c>
      <c r="J37">
        <f t="shared" si="36"/>
        <v>159678119.83070192</v>
      </c>
      <c r="K37">
        <f t="shared" si="37"/>
        <v>75748633.69577889</v>
      </c>
      <c r="L37">
        <f t="shared" si="38"/>
        <v>68058071.6044734</v>
      </c>
      <c r="M37">
        <f t="shared" si="40"/>
        <v>29732665.620128173</v>
      </c>
      <c r="N37">
        <f t="shared" si="43"/>
        <v>13405169.350824246</v>
      </c>
      <c r="O37">
        <f t="shared" si="45"/>
        <v>6082200.24992026</v>
      </c>
      <c r="P37">
        <f t="shared" si="47"/>
        <v>2878466.753393403</v>
      </c>
      <c r="Q37">
        <f t="shared" si="49"/>
        <v>1403445.516037739</v>
      </c>
      <c r="R37">
        <f t="shared" si="49"/>
        <v>663254.0245925043</v>
      </c>
      <c r="S37">
        <f t="shared" si="49"/>
        <v>323223.2088657429</v>
      </c>
      <c r="T37">
        <f t="shared" si="49"/>
        <v>163079.31829754933</v>
      </c>
      <c r="U37">
        <f t="shared" si="49"/>
        <v>79940.84230272025</v>
      </c>
      <c r="V37">
        <f t="shared" si="49"/>
        <v>39186.687403294236</v>
      </c>
      <c r="W37">
        <f t="shared" si="49"/>
        <v>19303.786898174494</v>
      </c>
      <c r="X37">
        <f t="shared" si="49"/>
        <v>9509.254629642608</v>
      </c>
      <c r="Y37">
        <f t="shared" si="49"/>
        <v>4684.361886523453</v>
      </c>
      <c r="Z37">
        <f t="shared" si="49"/>
        <v>2307.567431784952</v>
      </c>
      <c r="AA37">
        <f t="shared" si="49"/>
        <v>1136.7327250172177</v>
      </c>
      <c r="AB37">
        <f t="shared" si="49"/>
        <v>559.9668596143928</v>
      </c>
      <c r="AC37">
        <f t="shared" si="49"/>
        <v>277.2113166407885</v>
      </c>
      <c r="AD37">
        <f t="shared" si="49"/>
        <v>137.23332506969726</v>
      </c>
      <c r="AE37">
        <f t="shared" si="49"/>
        <v>67.937289638464</v>
      </c>
      <c r="AF37">
        <f t="shared" si="49"/>
        <v>33.6323216032</v>
      </c>
      <c r="AG37">
        <f t="shared" si="49"/>
        <v>16.64966416</v>
      </c>
      <c r="AH37">
        <f t="shared" si="66"/>
        <v>8.242408</v>
      </c>
      <c r="AI37">
        <f t="shared" si="66"/>
        <v>4.0804</v>
      </c>
      <c r="AJ37">
        <f t="shared" si="66"/>
        <v>2.02</v>
      </c>
      <c r="AK37">
        <v>1</v>
      </c>
      <c r="AL37">
        <f t="shared" si="64"/>
        <v>0.49504950495049505</v>
      </c>
      <c r="AM37">
        <f t="shared" si="65"/>
        <v>0.2450740123517302</v>
      </c>
      <c r="AN37">
        <f t="shared" si="29"/>
        <v>0.12132376849095555</v>
      </c>
    </row>
    <row r="38" spans="1:40" ht="12.75">
      <c r="A38" s="103">
        <v>2020</v>
      </c>
      <c r="B38" s="105">
        <v>102</v>
      </c>
      <c r="C38">
        <f t="shared" si="0"/>
        <v>2.02</v>
      </c>
      <c r="D38">
        <f t="shared" si="30"/>
        <v>31727614048.669235</v>
      </c>
      <c r="E38">
        <f t="shared" si="31"/>
        <v>15590965134.481192</v>
      </c>
      <c r="F38">
        <f t="shared" si="32"/>
        <v>7616494936.238981</v>
      </c>
      <c r="G38">
        <f t="shared" si="33"/>
        <v>3535977222.023668</v>
      </c>
      <c r="H38">
        <f t="shared" si="34"/>
        <v>1592782532.443094</v>
      </c>
      <c r="I38">
        <f t="shared" si="35"/>
        <v>684773229.7691718</v>
      </c>
      <c r="J38">
        <f t="shared" si="36"/>
        <v>322549802.05801785</v>
      </c>
      <c r="K38">
        <f t="shared" si="37"/>
        <v>153012240.06547335</v>
      </c>
      <c r="L38">
        <f t="shared" si="38"/>
        <v>137477304.64103627</v>
      </c>
      <c r="M38">
        <f t="shared" si="40"/>
        <v>60059984.55265891</v>
      </c>
      <c r="N38">
        <f t="shared" si="43"/>
        <v>27078442.08866498</v>
      </c>
      <c r="O38">
        <f t="shared" si="45"/>
        <v>12286044.504838925</v>
      </c>
      <c r="P38">
        <f t="shared" si="47"/>
        <v>5814502.841854674</v>
      </c>
      <c r="Q38">
        <f t="shared" si="49"/>
        <v>2834959.942396233</v>
      </c>
      <c r="R38">
        <f t="shared" si="49"/>
        <v>1339773.1296768587</v>
      </c>
      <c r="S38">
        <f t="shared" si="49"/>
        <v>652910.8819088007</v>
      </c>
      <c r="T38">
        <f t="shared" si="49"/>
        <v>329420.22296104964</v>
      </c>
      <c r="U38">
        <f t="shared" si="49"/>
        <v>161480.5014514949</v>
      </c>
      <c r="V38">
        <f t="shared" si="49"/>
        <v>79157.10855465436</v>
      </c>
      <c r="W38">
        <f t="shared" si="49"/>
        <v>38993.64953431248</v>
      </c>
      <c r="X38">
        <f t="shared" si="49"/>
        <v>19208.694351878068</v>
      </c>
      <c r="Y38">
        <f t="shared" si="49"/>
        <v>9462.411010777376</v>
      </c>
      <c r="Z38">
        <f t="shared" si="49"/>
        <v>4661.286212205603</v>
      </c>
      <c r="AA38">
        <f t="shared" si="49"/>
        <v>2296.2001045347797</v>
      </c>
      <c r="AB38">
        <f t="shared" si="49"/>
        <v>1131.1330564210734</v>
      </c>
      <c r="AC38">
        <f t="shared" si="49"/>
        <v>559.9668596143928</v>
      </c>
      <c r="AD38">
        <f t="shared" si="49"/>
        <v>277.2113166407885</v>
      </c>
      <c r="AE38">
        <f t="shared" si="49"/>
        <v>137.23332506969726</v>
      </c>
      <c r="AF38">
        <f t="shared" si="49"/>
        <v>67.937289638464</v>
      </c>
      <c r="AG38">
        <f t="shared" si="49"/>
        <v>33.6323216032</v>
      </c>
      <c r="AH38">
        <f t="shared" si="66"/>
        <v>16.64966416</v>
      </c>
      <c r="AI38">
        <f t="shared" si="66"/>
        <v>8.242408</v>
      </c>
      <c r="AJ38">
        <f t="shared" si="66"/>
        <v>4.0804</v>
      </c>
      <c r="AK38">
        <f t="shared" si="66"/>
        <v>2.02</v>
      </c>
      <c r="AL38">
        <v>1</v>
      </c>
      <c r="AM38">
        <f t="shared" si="65"/>
        <v>0.49504950495049505</v>
      </c>
      <c r="AN38">
        <f t="shared" si="29"/>
        <v>0.2450740123517302</v>
      </c>
    </row>
    <row r="39" spans="1:40" ht="12.75">
      <c r="A39" s="103">
        <v>2021</v>
      </c>
      <c r="B39" s="105">
        <v>102</v>
      </c>
      <c r="C39">
        <f t="shared" si="0"/>
        <v>2.02</v>
      </c>
      <c r="D39">
        <f t="shared" si="30"/>
        <v>64089780378.31186</v>
      </c>
      <c r="E39">
        <f t="shared" si="31"/>
        <v>31493749571.652008</v>
      </c>
      <c r="F39">
        <f t="shared" si="32"/>
        <v>15385319771.202742</v>
      </c>
      <c r="G39">
        <f t="shared" si="33"/>
        <v>7142673988.487809</v>
      </c>
      <c r="H39">
        <f t="shared" si="34"/>
        <v>3217420715.53505</v>
      </c>
      <c r="I39">
        <f t="shared" si="35"/>
        <v>1383241924.133727</v>
      </c>
      <c r="J39">
        <f t="shared" si="36"/>
        <v>651550600.157196</v>
      </c>
      <c r="K39">
        <f t="shared" si="37"/>
        <v>309084724.93225616</v>
      </c>
      <c r="L39">
        <f t="shared" si="38"/>
        <v>277704155.37489325</v>
      </c>
      <c r="M39">
        <f t="shared" si="40"/>
        <v>121321168.796371</v>
      </c>
      <c r="N39">
        <f t="shared" si="43"/>
        <v>54698453.01910326</v>
      </c>
      <c r="O39">
        <f t="shared" si="45"/>
        <v>24817809.89977463</v>
      </c>
      <c r="P39">
        <f t="shared" si="47"/>
        <v>11745295.74054644</v>
      </c>
      <c r="Q39">
        <f t="shared" si="49"/>
        <v>5726619.08364039</v>
      </c>
      <c r="R39">
        <f t="shared" si="49"/>
        <v>2706341.7219472546</v>
      </c>
      <c r="S39">
        <f t="shared" si="49"/>
        <v>1318879.9814557773</v>
      </c>
      <c r="T39">
        <f t="shared" si="49"/>
        <v>665428.8503813203</v>
      </c>
      <c r="U39">
        <f t="shared" si="49"/>
        <v>326190.6129320197</v>
      </c>
      <c r="V39">
        <f t="shared" si="49"/>
        <v>159897.3592804018</v>
      </c>
      <c r="W39">
        <f t="shared" si="49"/>
        <v>78767.17205931121</v>
      </c>
      <c r="X39">
        <f t="shared" si="49"/>
        <v>38801.5625907937</v>
      </c>
      <c r="Y39">
        <f t="shared" si="49"/>
        <v>19114.0702417703</v>
      </c>
      <c r="Z39">
        <f t="shared" si="49"/>
        <v>9415.798148655318</v>
      </c>
      <c r="AA39">
        <f t="shared" si="49"/>
        <v>4638.324211160255</v>
      </c>
      <c r="AB39">
        <f t="shared" si="49"/>
        <v>2284.8887739705683</v>
      </c>
      <c r="AC39">
        <f t="shared" si="49"/>
        <v>1131.1330564210734</v>
      </c>
      <c r="AD39">
        <f t="shared" si="49"/>
        <v>559.9668596143928</v>
      </c>
      <c r="AE39">
        <f t="shared" si="49"/>
        <v>277.2113166407885</v>
      </c>
      <c r="AF39">
        <f t="shared" si="49"/>
        <v>137.23332506969726</v>
      </c>
      <c r="AG39">
        <f t="shared" si="49"/>
        <v>67.937289638464</v>
      </c>
      <c r="AH39">
        <f t="shared" si="66"/>
        <v>33.6323216032</v>
      </c>
      <c r="AI39">
        <f t="shared" si="66"/>
        <v>16.64966416</v>
      </c>
      <c r="AJ39">
        <f t="shared" si="66"/>
        <v>8.242408</v>
      </c>
      <c r="AK39">
        <f t="shared" si="66"/>
        <v>4.0804</v>
      </c>
      <c r="AL39">
        <f t="shared" si="66"/>
        <v>2.02</v>
      </c>
      <c r="AM39">
        <v>1</v>
      </c>
      <c r="AN39">
        <f t="shared" si="29"/>
        <v>0.49504950495049505</v>
      </c>
    </row>
    <row r="40" spans="1:40" ht="13.5" thickBot="1">
      <c r="A40" s="106">
        <v>2022</v>
      </c>
      <c r="B40" s="107">
        <v>102</v>
      </c>
      <c r="C40">
        <f t="shared" si="0"/>
        <v>2.02</v>
      </c>
      <c r="D40">
        <f t="shared" si="30"/>
        <v>129461356364.18996</v>
      </c>
      <c r="E40">
        <f t="shared" si="31"/>
        <v>63617374134.73706</v>
      </c>
      <c r="F40">
        <f t="shared" si="32"/>
        <v>31078345937.82954</v>
      </c>
      <c r="G40">
        <f t="shared" si="33"/>
        <v>14428201456.745375</v>
      </c>
      <c r="H40">
        <f t="shared" si="34"/>
        <v>6499189845.380801</v>
      </c>
      <c r="I40">
        <f t="shared" si="35"/>
        <v>2794148686.7501287</v>
      </c>
      <c r="J40">
        <f t="shared" si="36"/>
        <v>1316132212.317536</v>
      </c>
      <c r="K40">
        <f t="shared" si="37"/>
        <v>624351144.3631575</v>
      </c>
      <c r="L40">
        <f t="shared" si="38"/>
        <v>560962393.8572843</v>
      </c>
      <c r="M40">
        <f t="shared" si="40"/>
        <v>245068760.9686694</v>
      </c>
      <c r="N40">
        <f t="shared" si="43"/>
        <v>110490875.09858859</v>
      </c>
      <c r="O40">
        <f t="shared" si="45"/>
        <v>50131975.99754475</v>
      </c>
      <c r="P40">
        <f t="shared" si="47"/>
        <v>23725497.39590381</v>
      </c>
      <c r="Q40">
        <f t="shared" si="49"/>
        <v>11567770.548953587</v>
      </c>
      <c r="R40">
        <f t="shared" si="49"/>
        <v>5466810.278333454</v>
      </c>
      <c r="S40">
        <f t="shared" si="49"/>
        <v>2664137.5625406704</v>
      </c>
      <c r="T40">
        <f t="shared" si="49"/>
        <v>1344166.277770267</v>
      </c>
      <c r="U40">
        <f t="shared" si="49"/>
        <v>658905.0381226798</v>
      </c>
      <c r="V40">
        <f t="shared" si="49"/>
        <v>322992.66574641166</v>
      </c>
      <c r="W40">
        <f t="shared" si="49"/>
        <v>159109.68755980866</v>
      </c>
      <c r="X40">
        <f t="shared" si="49"/>
        <v>78379.15643340327</v>
      </c>
      <c r="Y40">
        <f t="shared" si="49"/>
        <v>38610.421888376004</v>
      </c>
      <c r="Z40">
        <f t="shared" si="49"/>
        <v>19019.91226028374</v>
      </c>
      <c r="AA40">
        <f t="shared" si="49"/>
        <v>9369.414906543714</v>
      </c>
      <c r="AB40">
        <f t="shared" si="49"/>
        <v>4615.475323420548</v>
      </c>
      <c r="AC40">
        <f t="shared" si="49"/>
        <v>2284.8887739705683</v>
      </c>
      <c r="AD40">
        <f t="shared" si="49"/>
        <v>1131.1330564210734</v>
      </c>
      <c r="AE40">
        <f t="shared" si="49"/>
        <v>559.9668596143928</v>
      </c>
      <c r="AF40">
        <f t="shared" si="49"/>
        <v>277.2113166407885</v>
      </c>
      <c r="AG40">
        <f t="shared" si="49"/>
        <v>137.23332506969726</v>
      </c>
      <c r="AH40">
        <f t="shared" si="66"/>
        <v>67.937289638464</v>
      </c>
      <c r="AI40">
        <f t="shared" si="66"/>
        <v>33.6323216032</v>
      </c>
      <c r="AJ40">
        <f t="shared" si="66"/>
        <v>16.64966416</v>
      </c>
      <c r="AK40">
        <f t="shared" si="66"/>
        <v>8.242408</v>
      </c>
      <c r="AL40">
        <f t="shared" si="66"/>
        <v>4.0804</v>
      </c>
      <c r="AM40">
        <f t="shared" si="66"/>
        <v>2.02</v>
      </c>
      <c r="AN40">
        <v>1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27"/>
  <sheetViews>
    <sheetView workbookViewId="0" topLeftCell="A1">
      <selection activeCell="F2" sqref="F2"/>
    </sheetView>
  </sheetViews>
  <sheetFormatPr defaultColWidth="9.140625" defaultRowHeight="12.75"/>
  <cols>
    <col min="1" max="1" width="21.140625" style="37" customWidth="1"/>
    <col min="2" max="2" width="10.28125" style="37" bestFit="1" customWidth="1"/>
    <col min="3" max="3" width="24.8515625" style="67" customWidth="1"/>
    <col min="4" max="6" width="8.28125" style="44" customWidth="1"/>
    <col min="7" max="11" width="12.140625" style="60" customWidth="1"/>
    <col min="12" max="16" width="13.28125" style="20" customWidth="1"/>
    <col min="17" max="16384" width="8.8515625" style="20" customWidth="1"/>
  </cols>
  <sheetData>
    <row r="1" spans="7:16" ht="12.75">
      <c r="G1" s="150" t="s">
        <v>285</v>
      </c>
      <c r="H1" s="150"/>
      <c r="I1" s="150"/>
      <c r="J1" s="150"/>
      <c r="K1" s="150"/>
      <c r="L1" s="151" t="s">
        <v>286</v>
      </c>
      <c r="M1" s="151"/>
      <c r="N1" s="151"/>
      <c r="O1" s="151"/>
      <c r="P1" s="151"/>
    </row>
    <row r="2" spans="1:18" s="67" customFormat="1" ht="38.25">
      <c r="A2" s="64" t="s">
        <v>0</v>
      </c>
      <c r="B2" s="64" t="s">
        <v>1</v>
      </c>
      <c r="C2" s="64" t="s">
        <v>2</v>
      </c>
      <c r="D2" s="65" t="s">
        <v>3</v>
      </c>
      <c r="E2" s="65" t="s">
        <v>500</v>
      </c>
      <c r="F2" s="65" t="s">
        <v>497</v>
      </c>
      <c r="G2" s="66" t="s">
        <v>192</v>
      </c>
      <c r="H2" s="66" t="s">
        <v>193</v>
      </c>
      <c r="I2" s="66" t="s">
        <v>194</v>
      </c>
      <c r="J2" s="66" t="s">
        <v>195</v>
      </c>
      <c r="K2" s="66" t="s">
        <v>196</v>
      </c>
      <c r="L2" s="66" t="s">
        <v>192</v>
      </c>
      <c r="M2" s="66" t="s">
        <v>193</v>
      </c>
      <c r="N2" s="66" t="s">
        <v>194</v>
      </c>
      <c r="O2" s="66" t="s">
        <v>195</v>
      </c>
      <c r="P2" s="66" t="s">
        <v>196</v>
      </c>
      <c r="Q2" s="67" t="s">
        <v>498</v>
      </c>
      <c r="R2" s="67" t="s">
        <v>499</v>
      </c>
    </row>
    <row r="3" spans="1:18" ht="25.5">
      <c r="A3" s="21">
        <v>120434</v>
      </c>
      <c r="B3" s="10" t="s">
        <v>4</v>
      </c>
      <c r="C3" s="13" t="s">
        <v>437</v>
      </c>
      <c r="D3" s="38" t="s">
        <v>5</v>
      </c>
      <c r="E3" s="38">
        <v>4</v>
      </c>
      <c r="F3" s="147">
        <v>4</v>
      </c>
      <c r="G3" s="59" t="s">
        <v>197</v>
      </c>
      <c r="H3" s="59" t="s">
        <v>198</v>
      </c>
      <c r="I3" s="59" t="s">
        <v>199</v>
      </c>
      <c r="J3" s="59" t="s">
        <v>200</v>
      </c>
      <c r="K3" s="59" t="s">
        <v>201</v>
      </c>
      <c r="L3" s="59" t="s">
        <v>190</v>
      </c>
      <c r="M3" s="59" t="s">
        <v>221</v>
      </c>
      <c r="N3" s="59" t="s">
        <v>207</v>
      </c>
      <c r="O3" s="59" t="s">
        <v>199</v>
      </c>
      <c r="P3" s="59" t="s">
        <v>208</v>
      </c>
      <c r="Q3" s="146">
        <v>7</v>
      </c>
      <c r="R3" s="146">
        <v>8</v>
      </c>
    </row>
    <row r="4" spans="1:18" ht="12.75">
      <c r="A4" s="21">
        <v>120443</v>
      </c>
      <c r="B4" s="10"/>
      <c r="C4" s="13" t="s">
        <v>326</v>
      </c>
      <c r="D4" s="38" t="s">
        <v>6</v>
      </c>
      <c r="E4" s="38">
        <v>4</v>
      </c>
      <c r="F4" s="147">
        <v>4</v>
      </c>
      <c r="G4" s="59" t="s">
        <v>203</v>
      </c>
      <c r="H4" s="59" t="s">
        <v>190</v>
      </c>
      <c r="I4" s="59" t="s">
        <v>204</v>
      </c>
      <c r="J4" s="59" t="s">
        <v>132</v>
      </c>
      <c r="K4" s="59" t="s">
        <v>205</v>
      </c>
      <c r="L4" s="59" t="s">
        <v>203</v>
      </c>
      <c r="M4" s="59" t="s">
        <v>205</v>
      </c>
      <c r="N4" s="59" t="s">
        <v>216</v>
      </c>
      <c r="O4" s="59" t="s">
        <v>197</v>
      </c>
      <c r="P4" s="59" t="s">
        <v>211</v>
      </c>
      <c r="Q4" s="146">
        <v>8</v>
      </c>
      <c r="R4" s="146">
        <v>8</v>
      </c>
    </row>
    <row r="5" spans="1:18" ht="25.5">
      <c r="A5" s="21">
        <v>120452</v>
      </c>
      <c r="B5" s="10" t="s">
        <v>7</v>
      </c>
      <c r="C5" s="13" t="s">
        <v>327</v>
      </c>
      <c r="D5" s="38" t="s">
        <v>5</v>
      </c>
      <c r="E5" s="38">
        <v>3</v>
      </c>
      <c r="F5" s="147">
        <v>4</v>
      </c>
      <c r="G5" s="59" t="s">
        <v>206</v>
      </c>
      <c r="H5" s="59" t="s">
        <v>197</v>
      </c>
      <c r="I5" s="59" t="s">
        <v>207</v>
      </c>
      <c r="J5" s="59" t="s">
        <v>208</v>
      </c>
      <c r="K5" s="59" t="s">
        <v>209</v>
      </c>
      <c r="L5" s="59" t="s">
        <v>190</v>
      </c>
      <c r="M5" s="59" t="s">
        <v>216</v>
      </c>
      <c r="N5" s="59" t="s">
        <v>211</v>
      </c>
      <c r="O5" s="59" t="s">
        <v>198</v>
      </c>
      <c r="P5" s="59" t="s">
        <v>199</v>
      </c>
      <c r="Q5" s="146">
        <v>6</v>
      </c>
      <c r="R5" s="146">
        <v>7</v>
      </c>
    </row>
    <row r="6" spans="1:18" ht="25.5">
      <c r="A6" s="21">
        <v>120461</v>
      </c>
      <c r="B6" s="10" t="s">
        <v>8</v>
      </c>
      <c r="C6" s="13" t="s">
        <v>328</v>
      </c>
      <c r="D6" s="38" t="s">
        <v>5</v>
      </c>
      <c r="E6" s="38">
        <v>3</v>
      </c>
      <c r="F6" s="147">
        <v>4</v>
      </c>
      <c r="G6" s="59" t="s">
        <v>210</v>
      </c>
      <c r="H6" s="59" t="s">
        <v>211</v>
      </c>
      <c r="I6" s="59" t="s">
        <v>199</v>
      </c>
      <c r="J6" s="59" t="s">
        <v>208</v>
      </c>
      <c r="K6" s="59" t="s">
        <v>212</v>
      </c>
      <c r="L6" s="59" t="s">
        <v>132</v>
      </c>
      <c r="M6" s="59" t="s">
        <v>216</v>
      </c>
      <c r="N6" s="59" t="s">
        <v>221</v>
      </c>
      <c r="O6" s="59" t="s">
        <v>198</v>
      </c>
      <c r="P6" s="59" t="s">
        <v>207</v>
      </c>
      <c r="Q6" s="146">
        <v>6</v>
      </c>
      <c r="R6" s="146">
        <v>7</v>
      </c>
    </row>
    <row r="7" spans="1:18" ht="25.5">
      <c r="A7" s="21">
        <v>120470</v>
      </c>
      <c r="B7" s="10" t="s">
        <v>9</v>
      </c>
      <c r="C7" s="13" t="s">
        <v>329</v>
      </c>
      <c r="D7" s="38" t="s">
        <v>5</v>
      </c>
      <c r="E7" s="38">
        <v>3</v>
      </c>
      <c r="F7" s="147">
        <v>4</v>
      </c>
      <c r="G7" s="59" t="s">
        <v>197</v>
      </c>
      <c r="H7" s="59" t="s">
        <v>198</v>
      </c>
      <c r="I7" s="59" t="s">
        <v>208</v>
      </c>
      <c r="J7" s="59" t="s">
        <v>209</v>
      </c>
      <c r="K7" s="59" t="s">
        <v>200</v>
      </c>
      <c r="L7" s="59" t="s">
        <v>205</v>
      </c>
      <c r="M7" s="59" t="s">
        <v>208</v>
      </c>
      <c r="N7" s="59" t="s">
        <v>209</v>
      </c>
      <c r="O7" s="59" t="s">
        <v>213</v>
      </c>
      <c r="P7" s="59" t="s">
        <v>214</v>
      </c>
      <c r="Q7" s="146">
        <v>6</v>
      </c>
      <c r="R7" s="146">
        <v>7</v>
      </c>
    </row>
    <row r="8" spans="1:18" ht="25.5">
      <c r="A8" s="21">
        <v>120489</v>
      </c>
      <c r="B8" s="10" t="s">
        <v>10</v>
      </c>
      <c r="C8" s="13" t="s">
        <v>438</v>
      </c>
      <c r="D8" s="38" t="s">
        <v>5</v>
      </c>
      <c r="E8" s="38">
        <v>3</v>
      </c>
      <c r="F8" s="147">
        <v>4</v>
      </c>
      <c r="G8" s="59" t="s">
        <v>207</v>
      </c>
      <c r="H8" s="59" t="s">
        <v>208</v>
      </c>
      <c r="I8" s="59" t="s">
        <v>213</v>
      </c>
      <c r="J8" s="59" t="s">
        <v>214</v>
      </c>
      <c r="K8" s="59" t="s">
        <v>215</v>
      </c>
      <c r="L8" s="59" t="s">
        <v>247</v>
      </c>
      <c r="M8" s="59" t="s">
        <v>208</v>
      </c>
      <c r="N8" s="59" t="s">
        <v>209</v>
      </c>
      <c r="O8" s="59" t="s">
        <v>213</v>
      </c>
      <c r="P8" s="59" t="s">
        <v>214</v>
      </c>
      <c r="Q8" s="146">
        <v>6</v>
      </c>
      <c r="R8" s="146">
        <v>7</v>
      </c>
    </row>
    <row r="9" spans="1:18" ht="25.5">
      <c r="A9" s="21">
        <v>120498</v>
      </c>
      <c r="B9" s="10" t="s">
        <v>11</v>
      </c>
      <c r="C9" s="13" t="s">
        <v>330</v>
      </c>
      <c r="D9" s="38" t="s">
        <v>6</v>
      </c>
      <c r="E9" s="38">
        <v>3</v>
      </c>
      <c r="F9" s="147">
        <v>4</v>
      </c>
      <c r="G9" s="59" t="s">
        <v>205</v>
      </c>
      <c r="H9" s="59" t="s">
        <v>206</v>
      </c>
      <c r="I9" s="59" t="s">
        <v>216</v>
      </c>
      <c r="J9" s="59" t="s">
        <v>211</v>
      </c>
      <c r="K9" s="59" t="s">
        <v>217</v>
      </c>
      <c r="L9" s="59" t="s">
        <v>132</v>
      </c>
      <c r="M9" s="59" t="s">
        <v>205</v>
      </c>
      <c r="N9" s="59" t="s">
        <v>216</v>
      </c>
      <c r="O9" s="59" t="s">
        <v>221</v>
      </c>
      <c r="P9" s="59" t="s">
        <v>198</v>
      </c>
      <c r="Q9" s="146">
        <v>6</v>
      </c>
      <c r="R9" s="146">
        <v>8</v>
      </c>
    </row>
    <row r="10" spans="1:18" ht="25.5">
      <c r="A10" s="21">
        <v>120508</v>
      </c>
      <c r="B10" s="10" t="s">
        <v>12</v>
      </c>
      <c r="C10" s="13" t="s">
        <v>331</v>
      </c>
      <c r="D10" s="38" t="s">
        <v>5</v>
      </c>
      <c r="E10" s="38">
        <v>3</v>
      </c>
      <c r="F10" s="147">
        <v>4</v>
      </c>
      <c r="G10" s="59" t="s">
        <v>219</v>
      </c>
      <c r="H10" s="59" t="s">
        <v>220</v>
      </c>
      <c r="I10" s="59" t="s">
        <v>216</v>
      </c>
      <c r="J10" s="59" t="s">
        <v>221</v>
      </c>
      <c r="K10" s="59" t="s">
        <v>207</v>
      </c>
      <c r="L10" s="59" t="s">
        <v>132</v>
      </c>
      <c r="M10" s="59" t="s">
        <v>216</v>
      </c>
      <c r="N10" s="59" t="s">
        <v>198</v>
      </c>
      <c r="O10" s="59" t="s">
        <v>207</v>
      </c>
      <c r="P10" s="59" t="s">
        <v>209</v>
      </c>
      <c r="Q10" s="146">
        <v>6</v>
      </c>
      <c r="R10" s="146">
        <v>7</v>
      </c>
    </row>
    <row r="11" spans="1:18" ht="25.5">
      <c r="A11" s="21">
        <v>120517</v>
      </c>
      <c r="B11" s="10" t="s">
        <v>13</v>
      </c>
      <c r="C11" s="13" t="s">
        <v>340</v>
      </c>
      <c r="D11" s="38" t="s">
        <v>5</v>
      </c>
      <c r="E11" s="38">
        <v>3</v>
      </c>
      <c r="F11" s="147">
        <v>4</v>
      </c>
      <c r="G11" s="59" t="s">
        <v>218</v>
      </c>
      <c r="H11" s="59" t="s">
        <v>190</v>
      </c>
      <c r="I11" s="59" t="s">
        <v>132</v>
      </c>
      <c r="J11" s="59" t="s">
        <v>205</v>
      </c>
      <c r="K11" s="59" t="s">
        <v>216</v>
      </c>
      <c r="L11" s="59" t="s">
        <v>190</v>
      </c>
      <c r="M11" s="59" t="s">
        <v>132</v>
      </c>
      <c r="N11" s="59" t="s">
        <v>205</v>
      </c>
      <c r="O11" s="59" t="s">
        <v>216</v>
      </c>
      <c r="P11" s="59" t="s">
        <v>221</v>
      </c>
      <c r="Q11" s="146">
        <v>6</v>
      </c>
      <c r="R11" s="146">
        <v>7</v>
      </c>
    </row>
    <row r="12" spans="1:18" ht="25.5">
      <c r="A12" s="21">
        <v>120526</v>
      </c>
      <c r="B12" s="10" t="s">
        <v>14</v>
      </c>
      <c r="C12" s="13" t="s">
        <v>332</v>
      </c>
      <c r="D12" s="38" t="s">
        <v>6</v>
      </c>
      <c r="E12" s="38">
        <v>4</v>
      </c>
      <c r="F12" s="147">
        <v>4</v>
      </c>
      <c r="G12" s="59" t="s">
        <v>222</v>
      </c>
      <c r="H12" s="59" t="s">
        <v>190</v>
      </c>
      <c r="I12" s="59" t="s">
        <v>191</v>
      </c>
      <c r="J12" s="59" t="s">
        <v>132</v>
      </c>
      <c r="K12" s="59" t="s">
        <v>205</v>
      </c>
      <c r="L12" s="59" t="s">
        <v>248</v>
      </c>
      <c r="M12" s="59" t="s">
        <v>132</v>
      </c>
      <c r="N12" s="59" t="s">
        <v>246</v>
      </c>
      <c r="O12" s="59" t="s">
        <v>249</v>
      </c>
      <c r="P12" s="59" t="s">
        <v>205</v>
      </c>
      <c r="Q12" s="146">
        <v>7</v>
      </c>
      <c r="R12" s="146">
        <v>8</v>
      </c>
    </row>
    <row r="13" spans="1:18" ht="25.5">
      <c r="A13" s="21">
        <v>120535</v>
      </c>
      <c r="B13" s="10" t="s">
        <v>15</v>
      </c>
      <c r="C13" s="13" t="s">
        <v>333</v>
      </c>
      <c r="D13" s="38" t="s">
        <v>5</v>
      </c>
      <c r="E13" s="38">
        <v>3</v>
      </c>
      <c r="F13" s="147">
        <v>4</v>
      </c>
      <c r="G13" s="59" t="s">
        <v>132</v>
      </c>
      <c r="H13" s="59" t="s">
        <v>197</v>
      </c>
      <c r="I13" s="59" t="s">
        <v>221</v>
      </c>
      <c r="J13" s="59" t="s">
        <v>207</v>
      </c>
      <c r="K13" s="59" t="s">
        <v>209</v>
      </c>
      <c r="L13" s="59" t="s">
        <v>191</v>
      </c>
      <c r="M13" s="59" t="s">
        <v>205</v>
      </c>
      <c r="N13" s="59" t="s">
        <v>221</v>
      </c>
      <c r="O13" s="59" t="s">
        <v>207</v>
      </c>
      <c r="P13" s="59" t="s">
        <v>199</v>
      </c>
      <c r="Q13" s="146">
        <v>6</v>
      </c>
      <c r="R13" s="146">
        <v>7</v>
      </c>
    </row>
    <row r="14" spans="1:18" ht="25.5">
      <c r="A14" s="21">
        <v>120544</v>
      </c>
      <c r="B14" s="10" t="s">
        <v>16</v>
      </c>
      <c r="C14" s="13" t="s">
        <v>334</v>
      </c>
      <c r="D14" s="38" t="s">
        <v>5</v>
      </c>
      <c r="E14" s="38">
        <v>3</v>
      </c>
      <c r="F14" s="147">
        <v>4</v>
      </c>
      <c r="G14" s="59" t="s">
        <v>199</v>
      </c>
      <c r="H14" s="59" t="s">
        <v>212</v>
      </c>
      <c r="I14" s="59" t="s">
        <v>209</v>
      </c>
      <c r="J14" s="59" t="s">
        <v>213</v>
      </c>
      <c r="K14" s="59" t="s">
        <v>223</v>
      </c>
      <c r="L14" s="59" t="s">
        <v>208</v>
      </c>
      <c r="M14" s="59" t="s">
        <v>223</v>
      </c>
      <c r="N14" s="59" t="s">
        <v>214</v>
      </c>
      <c r="O14" s="59" t="s">
        <v>250</v>
      </c>
      <c r="P14" s="59" t="s">
        <v>215</v>
      </c>
      <c r="Q14" s="146">
        <v>6</v>
      </c>
      <c r="R14" s="146">
        <v>7</v>
      </c>
    </row>
    <row r="15" spans="1:18" ht="25.5">
      <c r="A15" s="21">
        <v>120553</v>
      </c>
      <c r="B15" s="10" t="s">
        <v>17</v>
      </c>
      <c r="C15" s="13" t="s">
        <v>335</v>
      </c>
      <c r="D15" s="38" t="s">
        <v>6</v>
      </c>
      <c r="E15" s="38">
        <v>4</v>
      </c>
      <c r="F15" s="147">
        <v>4</v>
      </c>
      <c r="G15" s="59" t="s">
        <v>224</v>
      </c>
      <c r="H15" s="59" t="s">
        <v>222</v>
      </c>
      <c r="I15" s="59" t="s">
        <v>190</v>
      </c>
      <c r="J15" s="59" t="s">
        <v>219</v>
      </c>
      <c r="K15" s="59" t="s">
        <v>205</v>
      </c>
      <c r="L15" s="59" t="s">
        <v>228</v>
      </c>
      <c r="M15" s="59" t="s">
        <v>190</v>
      </c>
      <c r="N15" s="59" t="s">
        <v>251</v>
      </c>
      <c r="O15" s="59" t="s">
        <v>191</v>
      </c>
      <c r="P15" s="59" t="s">
        <v>219</v>
      </c>
      <c r="Q15" s="146">
        <v>7</v>
      </c>
      <c r="R15" s="146">
        <v>8</v>
      </c>
    </row>
    <row r="16" spans="1:18" ht="25.5">
      <c r="A16" s="21">
        <v>120562</v>
      </c>
      <c r="B16" s="10" t="s">
        <v>18</v>
      </c>
      <c r="C16" s="13" t="s">
        <v>336</v>
      </c>
      <c r="D16" s="38" t="s">
        <v>5</v>
      </c>
      <c r="E16" s="38">
        <v>3</v>
      </c>
      <c r="F16" s="147">
        <v>4</v>
      </c>
      <c r="G16" s="59" t="s">
        <v>210</v>
      </c>
      <c r="H16" s="59" t="s">
        <v>207</v>
      </c>
      <c r="I16" s="59" t="s">
        <v>199</v>
      </c>
      <c r="J16" s="59" t="s">
        <v>213</v>
      </c>
      <c r="K16" s="59" t="s">
        <v>225</v>
      </c>
      <c r="L16" s="59" t="s">
        <v>219</v>
      </c>
      <c r="M16" s="59" t="s">
        <v>205</v>
      </c>
      <c r="N16" s="59" t="s">
        <v>211</v>
      </c>
      <c r="O16" s="59" t="s">
        <v>198</v>
      </c>
      <c r="P16" s="59" t="s">
        <v>207</v>
      </c>
      <c r="Q16" s="146">
        <v>5</v>
      </c>
      <c r="R16" s="146">
        <v>7</v>
      </c>
    </row>
    <row r="17" spans="1:18" ht="25.5">
      <c r="A17" s="21">
        <v>120571</v>
      </c>
      <c r="B17" s="10" t="s">
        <v>19</v>
      </c>
      <c r="C17" s="13" t="s">
        <v>439</v>
      </c>
      <c r="D17" s="38" t="s">
        <v>5</v>
      </c>
      <c r="E17" s="38">
        <v>3</v>
      </c>
      <c r="F17" s="147">
        <v>4</v>
      </c>
      <c r="G17" s="59"/>
      <c r="H17" s="59"/>
      <c r="I17" s="59"/>
      <c r="J17" s="59"/>
      <c r="K17" s="59"/>
      <c r="L17" s="59" t="s">
        <v>207</v>
      </c>
      <c r="M17" s="59" t="s">
        <v>213</v>
      </c>
      <c r="N17" s="59" t="s">
        <v>252</v>
      </c>
      <c r="O17" s="59" t="s">
        <v>214</v>
      </c>
      <c r="P17" s="59" t="s">
        <v>250</v>
      </c>
      <c r="Q17" s="146">
        <v>6</v>
      </c>
      <c r="R17" s="146">
        <v>7</v>
      </c>
    </row>
    <row r="18" spans="1:18" ht="25.5">
      <c r="A18" s="21">
        <v>120580</v>
      </c>
      <c r="B18" s="10" t="s">
        <v>20</v>
      </c>
      <c r="C18" s="13" t="s">
        <v>346</v>
      </c>
      <c r="D18" s="38" t="s">
        <v>5</v>
      </c>
      <c r="E18" s="38">
        <v>3</v>
      </c>
      <c r="F18" s="147">
        <v>4</v>
      </c>
      <c r="G18" s="59" t="s">
        <v>226</v>
      </c>
      <c r="H18" s="59" t="s">
        <v>191</v>
      </c>
      <c r="I18" s="59" t="s">
        <v>205</v>
      </c>
      <c r="J18" s="59" t="s">
        <v>216</v>
      </c>
      <c r="K18" s="59" t="s">
        <v>211</v>
      </c>
      <c r="L18" s="59" t="s">
        <v>203</v>
      </c>
      <c r="M18" s="59" t="s">
        <v>205</v>
      </c>
      <c r="N18" s="59" t="s">
        <v>221</v>
      </c>
      <c r="O18" s="59" t="s">
        <v>253</v>
      </c>
      <c r="P18" s="59" t="s">
        <v>207</v>
      </c>
      <c r="Q18" s="146">
        <v>6</v>
      </c>
      <c r="R18" s="146">
        <v>7</v>
      </c>
    </row>
    <row r="19" spans="1:18" ht="25.5">
      <c r="A19" s="21">
        <v>120599</v>
      </c>
      <c r="B19" s="10" t="s">
        <v>21</v>
      </c>
      <c r="C19" s="13" t="s">
        <v>337</v>
      </c>
      <c r="D19" s="38" t="s">
        <v>5</v>
      </c>
      <c r="E19" s="38">
        <v>3</v>
      </c>
      <c r="F19" s="147">
        <v>4</v>
      </c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146">
        <v>6</v>
      </c>
      <c r="R19" s="146">
        <v>7</v>
      </c>
    </row>
    <row r="20" spans="1:18" ht="25.5">
      <c r="A20" s="21">
        <v>120609</v>
      </c>
      <c r="B20" s="10" t="s">
        <v>22</v>
      </c>
      <c r="C20" s="13" t="s">
        <v>347</v>
      </c>
      <c r="D20" s="38" t="s">
        <v>5</v>
      </c>
      <c r="E20" s="38">
        <v>3</v>
      </c>
      <c r="F20" s="147">
        <v>4</v>
      </c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146">
        <v>6</v>
      </c>
      <c r="R20" s="146">
        <v>7</v>
      </c>
    </row>
    <row r="21" spans="1:18" ht="25.5">
      <c r="A21" s="21">
        <v>120618</v>
      </c>
      <c r="B21" s="10" t="s">
        <v>23</v>
      </c>
      <c r="C21" s="13" t="s">
        <v>338</v>
      </c>
      <c r="D21" s="38" t="s">
        <v>5</v>
      </c>
      <c r="E21" s="38">
        <v>3</v>
      </c>
      <c r="F21" s="147">
        <v>4</v>
      </c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146">
        <v>6</v>
      </c>
      <c r="R21" s="146">
        <v>7</v>
      </c>
    </row>
    <row r="22" spans="1:18" ht="25.5">
      <c r="A22" s="21">
        <v>120627</v>
      </c>
      <c r="B22" s="10" t="s">
        <v>24</v>
      </c>
      <c r="C22" s="13" t="s">
        <v>348</v>
      </c>
      <c r="D22" s="38" t="s">
        <v>5</v>
      </c>
      <c r="E22" s="38">
        <v>5</v>
      </c>
      <c r="F22" s="147">
        <v>5</v>
      </c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146">
        <v>10</v>
      </c>
      <c r="R22" s="146">
        <v>10</v>
      </c>
    </row>
    <row r="23" spans="1:18" ht="25.5">
      <c r="A23" s="21">
        <v>120636</v>
      </c>
      <c r="B23" s="10" t="s">
        <v>25</v>
      </c>
      <c r="C23" s="13" t="s">
        <v>341</v>
      </c>
      <c r="D23" s="38" t="s">
        <v>5</v>
      </c>
      <c r="E23" s="38">
        <v>3</v>
      </c>
      <c r="F23" s="147">
        <v>4</v>
      </c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146">
        <v>6</v>
      </c>
      <c r="R23" s="146">
        <v>7</v>
      </c>
    </row>
    <row r="24" spans="1:18" ht="25.5">
      <c r="A24" s="21">
        <v>120645</v>
      </c>
      <c r="B24" s="10" t="s">
        <v>26</v>
      </c>
      <c r="C24" s="13" t="s">
        <v>342</v>
      </c>
      <c r="D24" s="38" t="s">
        <v>5</v>
      </c>
      <c r="E24" s="38">
        <v>3</v>
      </c>
      <c r="F24" s="147">
        <v>4</v>
      </c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146">
        <v>6</v>
      </c>
      <c r="R24" s="146">
        <v>7</v>
      </c>
    </row>
    <row r="25" spans="1:18" ht="25.5">
      <c r="A25" s="77">
        <v>120654</v>
      </c>
      <c r="B25" s="10" t="s">
        <v>27</v>
      </c>
      <c r="C25" s="71" t="s">
        <v>440</v>
      </c>
      <c r="D25" s="38" t="s">
        <v>5</v>
      </c>
      <c r="E25" s="38">
        <v>3</v>
      </c>
      <c r="F25" s="147">
        <v>4</v>
      </c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146">
        <v>6</v>
      </c>
      <c r="R25" s="146">
        <v>7</v>
      </c>
    </row>
    <row r="26" spans="1:18" ht="26.25" thickBot="1">
      <c r="A26" s="77">
        <v>120654</v>
      </c>
      <c r="B26" s="11" t="s">
        <v>28</v>
      </c>
      <c r="C26" s="71" t="s">
        <v>440</v>
      </c>
      <c r="D26" s="38" t="s">
        <v>5</v>
      </c>
      <c r="E26" s="38">
        <v>3</v>
      </c>
      <c r="F26" s="147">
        <v>4</v>
      </c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146">
        <v>6</v>
      </c>
      <c r="R26" s="146">
        <v>7</v>
      </c>
    </row>
    <row r="27" spans="1:18" ht="12.75">
      <c r="A27" s="25">
        <v>120663</v>
      </c>
      <c r="B27" s="26"/>
      <c r="C27" s="12" t="s">
        <v>354</v>
      </c>
      <c r="D27" s="39" t="s">
        <v>6</v>
      </c>
      <c r="E27" s="39">
        <v>4</v>
      </c>
      <c r="F27" s="147">
        <v>5</v>
      </c>
      <c r="G27" s="59" t="s">
        <v>228</v>
      </c>
      <c r="H27" s="59" t="s">
        <v>191</v>
      </c>
      <c r="I27" s="59" t="s">
        <v>132</v>
      </c>
      <c r="J27" s="59" t="s">
        <v>205</v>
      </c>
      <c r="K27" s="59" t="s">
        <v>216</v>
      </c>
      <c r="L27" s="59" t="s">
        <v>216</v>
      </c>
      <c r="M27" s="59" t="s">
        <v>221</v>
      </c>
      <c r="N27" s="59" t="s">
        <v>207</v>
      </c>
      <c r="O27" s="59" t="s">
        <v>199</v>
      </c>
      <c r="P27" s="59" t="s">
        <v>209</v>
      </c>
      <c r="Q27" s="146">
        <v>7</v>
      </c>
      <c r="R27" s="146">
        <v>9</v>
      </c>
    </row>
    <row r="28" spans="1:18" ht="12.75">
      <c r="A28" s="27">
        <v>120672</v>
      </c>
      <c r="B28" s="22"/>
      <c r="C28" s="13" t="s">
        <v>355</v>
      </c>
      <c r="D28" s="40" t="s">
        <v>6</v>
      </c>
      <c r="E28" s="40">
        <v>3</v>
      </c>
      <c r="F28" s="147">
        <v>4</v>
      </c>
      <c r="G28" s="59" t="s">
        <v>191</v>
      </c>
      <c r="H28" s="59" t="s">
        <v>216</v>
      </c>
      <c r="I28" s="59" t="s">
        <v>207</v>
      </c>
      <c r="J28" s="59" t="s">
        <v>209</v>
      </c>
      <c r="K28" s="59" t="s">
        <v>229</v>
      </c>
      <c r="L28" s="59" t="s">
        <v>216</v>
      </c>
      <c r="M28" s="59" t="s">
        <v>207</v>
      </c>
      <c r="N28" s="59" t="s">
        <v>208</v>
      </c>
      <c r="O28" s="59" t="s">
        <v>213</v>
      </c>
      <c r="P28" s="59" t="s">
        <v>214</v>
      </c>
      <c r="Q28" s="146">
        <v>6</v>
      </c>
      <c r="R28" s="146">
        <v>8</v>
      </c>
    </row>
    <row r="29" spans="1:18" ht="12.75">
      <c r="A29" s="27">
        <v>120681</v>
      </c>
      <c r="B29" s="22"/>
      <c r="C29" s="13" t="s">
        <v>356</v>
      </c>
      <c r="D29" s="40" t="s">
        <v>6</v>
      </c>
      <c r="E29" s="40">
        <v>4</v>
      </c>
      <c r="F29" s="147">
        <v>4</v>
      </c>
      <c r="G29" s="59" t="s">
        <v>203</v>
      </c>
      <c r="H29" s="59" t="s">
        <v>190</v>
      </c>
      <c r="I29" s="59" t="s">
        <v>219</v>
      </c>
      <c r="J29" s="59" t="s">
        <v>132</v>
      </c>
      <c r="K29" s="59" t="s">
        <v>216</v>
      </c>
      <c r="L29" s="59" t="s">
        <v>203</v>
      </c>
      <c r="M29" s="59" t="s">
        <v>221</v>
      </c>
      <c r="N29" s="59" t="s">
        <v>207</v>
      </c>
      <c r="O29" s="59" t="s">
        <v>209</v>
      </c>
      <c r="P29" s="59" t="s">
        <v>250</v>
      </c>
      <c r="Q29" s="146">
        <v>7</v>
      </c>
      <c r="R29" s="146">
        <v>8</v>
      </c>
    </row>
    <row r="30" spans="1:18" ht="12.75">
      <c r="A30" s="27">
        <v>120690</v>
      </c>
      <c r="B30" s="22" t="s">
        <v>29</v>
      </c>
      <c r="C30" s="13" t="s">
        <v>357</v>
      </c>
      <c r="D30" s="40" t="s">
        <v>5</v>
      </c>
      <c r="E30" s="40">
        <v>3</v>
      </c>
      <c r="F30" s="147">
        <v>4</v>
      </c>
      <c r="G30" s="59"/>
      <c r="H30" s="59"/>
      <c r="I30" s="59"/>
      <c r="J30" s="59"/>
      <c r="K30" s="59"/>
      <c r="L30" s="59" t="s">
        <v>213</v>
      </c>
      <c r="M30" s="59" t="s">
        <v>250</v>
      </c>
      <c r="N30" s="59" t="s">
        <v>215</v>
      </c>
      <c r="O30" s="59" t="s">
        <v>230</v>
      </c>
      <c r="P30" s="59" t="s">
        <v>254</v>
      </c>
      <c r="Q30" s="146">
        <v>6</v>
      </c>
      <c r="R30" s="146">
        <v>7</v>
      </c>
    </row>
    <row r="31" spans="1:18" ht="12.75">
      <c r="A31" s="27">
        <v>120700</v>
      </c>
      <c r="B31" s="22"/>
      <c r="C31" s="13" t="s">
        <v>358</v>
      </c>
      <c r="D31" s="40" t="s">
        <v>5</v>
      </c>
      <c r="E31" s="40">
        <v>3</v>
      </c>
      <c r="F31" s="147">
        <v>4</v>
      </c>
      <c r="G31" s="59"/>
      <c r="H31" s="59"/>
      <c r="I31" s="59"/>
      <c r="J31" s="59"/>
      <c r="K31" s="59"/>
      <c r="L31" s="59" t="s">
        <v>255</v>
      </c>
      <c r="M31" s="59" t="s">
        <v>256</v>
      </c>
      <c r="N31" s="59" t="s">
        <v>257</v>
      </c>
      <c r="O31" s="59" t="s">
        <v>258</v>
      </c>
      <c r="P31" s="59" t="s">
        <v>259</v>
      </c>
      <c r="Q31" s="146">
        <v>6</v>
      </c>
      <c r="R31" s="146">
        <v>7</v>
      </c>
    </row>
    <row r="32" spans="1:18" ht="12.75">
      <c r="A32" s="27">
        <v>120719</v>
      </c>
      <c r="B32" s="22"/>
      <c r="C32" s="13" t="s">
        <v>441</v>
      </c>
      <c r="D32" s="40" t="s">
        <v>5</v>
      </c>
      <c r="E32" s="40">
        <v>2</v>
      </c>
      <c r="F32" s="147">
        <v>3</v>
      </c>
      <c r="G32" s="59"/>
      <c r="H32" s="59"/>
      <c r="I32" s="59"/>
      <c r="J32" s="59"/>
      <c r="K32" s="59"/>
      <c r="L32" s="59" t="s">
        <v>208</v>
      </c>
      <c r="M32" s="59" t="s">
        <v>213</v>
      </c>
      <c r="N32" s="59" t="s">
        <v>214</v>
      </c>
      <c r="O32" s="59" t="s">
        <v>250</v>
      </c>
      <c r="P32" s="59" t="s">
        <v>215</v>
      </c>
      <c r="Q32" s="146">
        <v>3</v>
      </c>
      <c r="R32" s="146">
        <v>6</v>
      </c>
    </row>
    <row r="33" spans="1:18" ht="12.75">
      <c r="A33" s="27">
        <v>120728</v>
      </c>
      <c r="B33" s="22"/>
      <c r="C33" s="13" t="s">
        <v>359</v>
      </c>
      <c r="D33" s="40" t="s">
        <v>5</v>
      </c>
      <c r="E33" s="40">
        <v>2</v>
      </c>
      <c r="F33" s="147">
        <v>3</v>
      </c>
      <c r="G33" s="59"/>
      <c r="H33" s="59"/>
      <c r="I33" s="59"/>
      <c r="J33" s="59"/>
      <c r="K33" s="59"/>
      <c r="L33" s="59" t="s">
        <v>260</v>
      </c>
      <c r="M33" s="59" t="s">
        <v>261</v>
      </c>
      <c r="N33" s="59" t="s">
        <v>262</v>
      </c>
      <c r="O33" s="59" t="s">
        <v>263</v>
      </c>
      <c r="P33" s="59" t="s">
        <v>255</v>
      </c>
      <c r="Q33" s="146">
        <v>3</v>
      </c>
      <c r="R33" s="146">
        <v>5</v>
      </c>
    </row>
    <row r="34" spans="1:18" ht="12.75">
      <c r="A34" s="27">
        <v>120737</v>
      </c>
      <c r="B34" s="22"/>
      <c r="C34" s="13" t="s">
        <v>363</v>
      </c>
      <c r="D34" s="40" t="s">
        <v>5</v>
      </c>
      <c r="E34" s="40">
        <v>2</v>
      </c>
      <c r="F34" s="147">
        <v>3</v>
      </c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146">
        <v>3</v>
      </c>
      <c r="R34" s="146">
        <v>5</v>
      </c>
    </row>
    <row r="35" spans="1:18" ht="13.5" thickBot="1">
      <c r="A35" s="28">
        <v>120746</v>
      </c>
      <c r="B35" s="29"/>
      <c r="C35" s="14" t="s">
        <v>360</v>
      </c>
      <c r="D35" s="41" t="s">
        <v>5</v>
      </c>
      <c r="E35" s="41">
        <v>2</v>
      </c>
      <c r="F35" s="147">
        <v>2</v>
      </c>
      <c r="G35" s="59"/>
      <c r="H35" s="59"/>
      <c r="I35" s="59"/>
      <c r="J35" s="59"/>
      <c r="K35" s="59"/>
      <c r="L35" s="59" t="s">
        <v>212</v>
      </c>
      <c r="M35" s="59" t="s">
        <v>213</v>
      </c>
      <c r="N35" s="59" t="s">
        <v>214</v>
      </c>
      <c r="O35" s="59" t="s">
        <v>230</v>
      </c>
      <c r="P35" s="59" t="s">
        <v>254</v>
      </c>
      <c r="Q35" s="146">
        <v>4</v>
      </c>
      <c r="R35" s="146">
        <v>4</v>
      </c>
    </row>
    <row r="36" spans="1:18" ht="26.25" thickBot="1">
      <c r="A36" s="30">
        <v>120755</v>
      </c>
      <c r="B36" s="31"/>
      <c r="C36" s="15" t="s">
        <v>442</v>
      </c>
      <c r="D36" s="42" t="s">
        <v>6</v>
      </c>
      <c r="E36" s="42">
        <v>3</v>
      </c>
      <c r="F36" s="147">
        <v>4</v>
      </c>
      <c r="G36" s="59" t="s">
        <v>221</v>
      </c>
      <c r="H36" s="59" t="s">
        <v>207</v>
      </c>
      <c r="I36" s="59" t="s">
        <v>209</v>
      </c>
      <c r="J36" s="59" t="s">
        <v>230</v>
      </c>
      <c r="K36" s="59" t="s">
        <v>231</v>
      </c>
      <c r="L36" s="59" t="s">
        <v>221</v>
      </c>
      <c r="M36" s="59" t="s">
        <v>207</v>
      </c>
      <c r="N36" s="59" t="s">
        <v>213</v>
      </c>
      <c r="O36" s="59" t="s">
        <v>214</v>
      </c>
      <c r="P36" s="59" t="s">
        <v>215</v>
      </c>
      <c r="Q36" s="146">
        <v>6</v>
      </c>
      <c r="R36" s="146">
        <v>7</v>
      </c>
    </row>
    <row r="37" spans="1:18" ht="12.75">
      <c r="A37" s="25">
        <v>120764</v>
      </c>
      <c r="B37" s="32" t="s">
        <v>30</v>
      </c>
      <c r="C37" s="12" t="s">
        <v>364</v>
      </c>
      <c r="D37" s="39" t="s">
        <v>6</v>
      </c>
      <c r="E37" s="39">
        <v>4</v>
      </c>
      <c r="F37" s="147">
        <v>5</v>
      </c>
      <c r="G37" s="59" t="s">
        <v>232</v>
      </c>
      <c r="H37" s="59" t="s">
        <v>228</v>
      </c>
      <c r="I37" s="59" t="s">
        <v>222</v>
      </c>
      <c r="J37" s="59" t="s">
        <v>219</v>
      </c>
      <c r="K37" s="59" t="s">
        <v>132</v>
      </c>
      <c r="L37" s="59" t="s">
        <v>264</v>
      </c>
      <c r="M37" s="59" t="s">
        <v>190</v>
      </c>
      <c r="N37" s="59" t="s">
        <v>132</v>
      </c>
      <c r="O37" s="59" t="s">
        <v>205</v>
      </c>
      <c r="P37" s="59" t="s">
        <v>216</v>
      </c>
      <c r="Q37" s="146">
        <v>7</v>
      </c>
      <c r="R37" s="146">
        <v>10</v>
      </c>
    </row>
    <row r="38" spans="1:18" ht="12.75">
      <c r="A38" s="27">
        <v>120773</v>
      </c>
      <c r="B38" s="10" t="s">
        <v>31</v>
      </c>
      <c r="C38" s="17" t="s">
        <v>365</v>
      </c>
      <c r="D38" s="40" t="s">
        <v>6</v>
      </c>
      <c r="E38" s="40">
        <v>4</v>
      </c>
      <c r="F38" s="147">
        <v>5</v>
      </c>
      <c r="G38" s="59" t="s">
        <v>233</v>
      </c>
      <c r="H38" s="59" t="s">
        <v>222</v>
      </c>
      <c r="I38" s="59" t="s">
        <v>132</v>
      </c>
      <c r="J38" s="59" t="s">
        <v>206</v>
      </c>
      <c r="K38" s="59" t="s">
        <v>210</v>
      </c>
      <c r="L38" s="59" t="s">
        <v>233</v>
      </c>
      <c r="M38" s="59" t="s">
        <v>216</v>
      </c>
      <c r="N38" s="59" t="s">
        <v>197</v>
      </c>
      <c r="O38" s="59" t="s">
        <v>221</v>
      </c>
      <c r="P38" s="59" t="s">
        <v>253</v>
      </c>
      <c r="Q38" s="146">
        <v>7</v>
      </c>
      <c r="R38" s="146">
        <v>10</v>
      </c>
    </row>
    <row r="39" spans="1:18" ht="12.75">
      <c r="A39" s="27">
        <v>120782</v>
      </c>
      <c r="B39" s="10" t="s">
        <v>32</v>
      </c>
      <c r="C39" s="17" t="s">
        <v>366</v>
      </c>
      <c r="D39" s="40" t="s">
        <v>6</v>
      </c>
      <c r="E39" s="40">
        <v>4</v>
      </c>
      <c r="F39" s="147">
        <v>5</v>
      </c>
      <c r="G39" s="59" t="s">
        <v>233</v>
      </c>
      <c r="H39" s="59" t="s">
        <v>222</v>
      </c>
      <c r="I39" s="59" t="s">
        <v>190</v>
      </c>
      <c r="J39" s="59" t="s">
        <v>206</v>
      </c>
      <c r="K39" s="59" t="s">
        <v>210</v>
      </c>
      <c r="L39" s="59" t="s">
        <v>233</v>
      </c>
      <c r="M39" s="59" t="s">
        <v>216</v>
      </c>
      <c r="N39" s="59" t="s">
        <v>197</v>
      </c>
      <c r="O39" s="59" t="s">
        <v>221</v>
      </c>
      <c r="P39" s="59" t="s">
        <v>253</v>
      </c>
      <c r="Q39" s="146">
        <v>7</v>
      </c>
      <c r="R39" s="146">
        <v>10</v>
      </c>
    </row>
    <row r="40" spans="1:18" ht="25.5">
      <c r="A40" s="27">
        <v>120791</v>
      </c>
      <c r="B40" s="10" t="s">
        <v>33</v>
      </c>
      <c r="C40" s="17" t="s">
        <v>367</v>
      </c>
      <c r="D40" s="40" t="s">
        <v>6</v>
      </c>
      <c r="E40" s="40">
        <v>4</v>
      </c>
      <c r="F40" s="147">
        <v>5</v>
      </c>
      <c r="G40" s="59" t="s">
        <v>233</v>
      </c>
      <c r="H40" s="59" t="s">
        <v>222</v>
      </c>
      <c r="I40" s="59" t="s">
        <v>132</v>
      </c>
      <c r="J40" s="59" t="s">
        <v>206</v>
      </c>
      <c r="K40" s="59" t="s">
        <v>210</v>
      </c>
      <c r="L40" s="59" t="s">
        <v>233</v>
      </c>
      <c r="M40" s="59" t="s">
        <v>216</v>
      </c>
      <c r="N40" s="59" t="s">
        <v>197</v>
      </c>
      <c r="O40" s="59" t="s">
        <v>221</v>
      </c>
      <c r="P40" s="59" t="s">
        <v>253</v>
      </c>
      <c r="Q40" s="146">
        <v>7</v>
      </c>
      <c r="R40" s="146">
        <v>10</v>
      </c>
    </row>
    <row r="41" spans="1:18" ht="25.5">
      <c r="A41" s="27">
        <v>120801</v>
      </c>
      <c r="B41" s="10"/>
      <c r="C41" s="24" t="s">
        <v>49</v>
      </c>
      <c r="D41" s="40" t="s">
        <v>6</v>
      </c>
      <c r="E41" s="40">
        <v>4</v>
      </c>
      <c r="F41" s="147">
        <v>5</v>
      </c>
      <c r="G41" s="59" t="s">
        <v>233</v>
      </c>
      <c r="H41" s="59" t="s">
        <v>222</v>
      </c>
      <c r="I41" s="59" t="s">
        <v>132</v>
      </c>
      <c r="J41" s="59" t="s">
        <v>197</v>
      </c>
      <c r="K41" s="59" t="s">
        <v>221</v>
      </c>
      <c r="L41" s="59" t="s">
        <v>234</v>
      </c>
      <c r="M41" s="59" t="s">
        <v>216</v>
      </c>
      <c r="N41" s="59" t="s">
        <v>197</v>
      </c>
      <c r="O41" s="59" t="s">
        <v>221</v>
      </c>
      <c r="P41" s="59" t="s">
        <v>253</v>
      </c>
      <c r="Q41" s="146">
        <v>7</v>
      </c>
      <c r="R41" s="146">
        <v>10</v>
      </c>
    </row>
    <row r="42" spans="1:18" ht="12.75">
      <c r="A42" s="27">
        <v>120810</v>
      </c>
      <c r="B42" s="10" t="s">
        <v>34</v>
      </c>
      <c r="C42" s="17" t="s">
        <v>50</v>
      </c>
      <c r="D42" s="40" t="s">
        <v>6</v>
      </c>
      <c r="E42" s="40">
        <v>4</v>
      </c>
      <c r="F42" s="147">
        <v>5</v>
      </c>
      <c r="G42" s="59" t="s">
        <v>202</v>
      </c>
      <c r="H42" s="59" t="s">
        <v>234</v>
      </c>
      <c r="I42" s="59" t="s">
        <v>234</v>
      </c>
      <c r="J42" s="59" t="s">
        <v>234</v>
      </c>
      <c r="K42" s="59" t="s">
        <v>234</v>
      </c>
      <c r="L42" s="59" t="s">
        <v>233</v>
      </c>
      <c r="M42" s="59" t="s">
        <v>234</v>
      </c>
      <c r="N42" s="59" t="s">
        <v>234</v>
      </c>
      <c r="O42" s="59" t="s">
        <v>234</v>
      </c>
      <c r="P42" s="59" t="s">
        <v>234</v>
      </c>
      <c r="Q42" s="146" t="s">
        <v>227</v>
      </c>
      <c r="R42" s="146" t="s">
        <v>227</v>
      </c>
    </row>
    <row r="43" spans="1:18" ht="12.75">
      <c r="A43" s="27">
        <v>120829</v>
      </c>
      <c r="B43" s="10" t="s">
        <v>35</v>
      </c>
      <c r="C43" s="17" t="s">
        <v>51</v>
      </c>
      <c r="D43" s="40" t="s">
        <v>6</v>
      </c>
      <c r="E43" s="40">
        <v>4</v>
      </c>
      <c r="F43" s="147">
        <v>5</v>
      </c>
      <c r="G43" s="59" t="s">
        <v>202</v>
      </c>
      <c r="H43" s="59" t="s">
        <v>234</v>
      </c>
      <c r="I43" s="59" t="s">
        <v>234</v>
      </c>
      <c r="J43" s="59" t="s">
        <v>234</v>
      </c>
      <c r="K43" s="59" t="s">
        <v>234</v>
      </c>
      <c r="L43" s="59" t="s">
        <v>233</v>
      </c>
      <c r="M43" s="59" t="s">
        <v>234</v>
      </c>
      <c r="N43" s="59" t="s">
        <v>234</v>
      </c>
      <c r="O43" s="59" t="s">
        <v>234</v>
      </c>
      <c r="P43" s="59" t="s">
        <v>234</v>
      </c>
      <c r="Q43" s="146" t="s">
        <v>227</v>
      </c>
      <c r="R43" s="146" t="s">
        <v>227</v>
      </c>
    </row>
    <row r="44" spans="1:18" ht="12.75">
      <c r="A44" s="27">
        <v>120838</v>
      </c>
      <c r="B44" s="10" t="s">
        <v>36</v>
      </c>
      <c r="C44" s="17" t="s">
        <v>52</v>
      </c>
      <c r="D44" s="40" t="s">
        <v>6</v>
      </c>
      <c r="E44" s="40">
        <v>4</v>
      </c>
      <c r="F44" s="147">
        <v>5</v>
      </c>
      <c r="G44" s="59" t="s">
        <v>202</v>
      </c>
      <c r="H44" s="59" t="s">
        <v>234</v>
      </c>
      <c r="I44" s="59" t="s">
        <v>234</v>
      </c>
      <c r="J44" s="59" t="s">
        <v>234</v>
      </c>
      <c r="K44" s="59" t="s">
        <v>234</v>
      </c>
      <c r="L44" s="59" t="s">
        <v>233</v>
      </c>
      <c r="M44" s="59" t="s">
        <v>234</v>
      </c>
      <c r="N44" s="59" t="s">
        <v>234</v>
      </c>
      <c r="O44" s="59" t="s">
        <v>234</v>
      </c>
      <c r="P44" s="59" t="s">
        <v>234</v>
      </c>
      <c r="Q44" s="146" t="s">
        <v>227</v>
      </c>
      <c r="R44" s="146" t="s">
        <v>227</v>
      </c>
    </row>
    <row r="45" spans="1:18" ht="12.75">
      <c r="A45" s="27">
        <v>120847</v>
      </c>
      <c r="B45" s="10" t="s">
        <v>282</v>
      </c>
      <c r="C45" s="17" t="s">
        <v>53</v>
      </c>
      <c r="D45" s="40" t="s">
        <v>6</v>
      </c>
      <c r="E45" s="40">
        <v>4</v>
      </c>
      <c r="F45" s="147">
        <v>5</v>
      </c>
      <c r="G45" s="59" t="s">
        <v>202</v>
      </c>
      <c r="H45" s="59" t="s">
        <v>234</v>
      </c>
      <c r="I45" s="59" t="s">
        <v>234</v>
      </c>
      <c r="J45" s="59" t="s">
        <v>234</v>
      </c>
      <c r="K45" s="59" t="s">
        <v>234</v>
      </c>
      <c r="L45" s="59" t="s">
        <v>233</v>
      </c>
      <c r="M45" s="59" t="s">
        <v>234</v>
      </c>
      <c r="N45" s="59" t="s">
        <v>234</v>
      </c>
      <c r="O45" s="59" t="s">
        <v>234</v>
      </c>
      <c r="P45" s="59" t="s">
        <v>234</v>
      </c>
      <c r="Q45" s="146" t="s">
        <v>227</v>
      </c>
      <c r="R45" s="146" t="s">
        <v>227</v>
      </c>
    </row>
    <row r="46" spans="1:18" ht="12.75">
      <c r="A46" s="27">
        <v>120856</v>
      </c>
      <c r="B46" s="10" t="s">
        <v>37</v>
      </c>
      <c r="C46" s="17" t="s">
        <v>54</v>
      </c>
      <c r="D46" s="40" t="s">
        <v>6</v>
      </c>
      <c r="E46" s="40">
        <v>4</v>
      </c>
      <c r="F46" s="147">
        <v>5</v>
      </c>
      <c r="G46" s="59" t="s">
        <v>202</v>
      </c>
      <c r="H46" s="59" t="s">
        <v>234</v>
      </c>
      <c r="I46" s="59" t="s">
        <v>234</v>
      </c>
      <c r="J46" s="59" t="s">
        <v>234</v>
      </c>
      <c r="K46" s="59" t="s">
        <v>234</v>
      </c>
      <c r="L46" s="59" t="s">
        <v>233</v>
      </c>
      <c r="M46" s="59" t="s">
        <v>234</v>
      </c>
      <c r="N46" s="59" t="s">
        <v>234</v>
      </c>
      <c r="O46" s="59" t="s">
        <v>234</v>
      </c>
      <c r="P46" s="59" t="s">
        <v>234</v>
      </c>
      <c r="Q46" s="146" t="s">
        <v>227</v>
      </c>
      <c r="R46" s="146" t="s">
        <v>227</v>
      </c>
    </row>
    <row r="47" spans="1:18" ht="12.75">
      <c r="A47" s="27">
        <v>120865</v>
      </c>
      <c r="B47" s="10" t="s">
        <v>38</v>
      </c>
      <c r="C47" s="17" t="s">
        <v>55</v>
      </c>
      <c r="D47" s="40" t="s">
        <v>6</v>
      </c>
      <c r="E47" s="40">
        <v>4</v>
      </c>
      <c r="F47" s="147">
        <v>5</v>
      </c>
      <c r="G47" s="59" t="s">
        <v>202</v>
      </c>
      <c r="H47" s="59" t="s">
        <v>234</v>
      </c>
      <c r="I47" s="59" t="s">
        <v>234</v>
      </c>
      <c r="J47" s="59" t="s">
        <v>234</v>
      </c>
      <c r="K47" s="59" t="s">
        <v>234</v>
      </c>
      <c r="L47" s="59" t="s">
        <v>233</v>
      </c>
      <c r="M47" s="59" t="s">
        <v>234</v>
      </c>
      <c r="N47" s="59" t="s">
        <v>234</v>
      </c>
      <c r="O47" s="59" t="s">
        <v>234</v>
      </c>
      <c r="P47" s="59" t="s">
        <v>234</v>
      </c>
      <c r="Q47" s="146" t="s">
        <v>227</v>
      </c>
      <c r="R47" s="146" t="s">
        <v>227</v>
      </c>
    </row>
    <row r="48" spans="1:18" ht="12.75">
      <c r="A48" s="27">
        <v>120874</v>
      </c>
      <c r="B48" s="10" t="s">
        <v>39</v>
      </c>
      <c r="C48" s="17" t="s">
        <v>56</v>
      </c>
      <c r="D48" s="40" t="s">
        <v>6</v>
      </c>
      <c r="E48" s="40">
        <v>4</v>
      </c>
      <c r="F48" s="147">
        <v>5</v>
      </c>
      <c r="G48" s="59" t="s">
        <v>202</v>
      </c>
      <c r="H48" s="59" t="s">
        <v>234</v>
      </c>
      <c r="I48" s="59" t="s">
        <v>234</v>
      </c>
      <c r="J48" s="59" t="s">
        <v>234</v>
      </c>
      <c r="K48" s="59" t="s">
        <v>234</v>
      </c>
      <c r="L48" s="59" t="s">
        <v>233</v>
      </c>
      <c r="M48" s="59" t="s">
        <v>234</v>
      </c>
      <c r="N48" s="59" t="s">
        <v>234</v>
      </c>
      <c r="O48" s="59" t="s">
        <v>234</v>
      </c>
      <c r="P48" s="59" t="s">
        <v>234</v>
      </c>
      <c r="Q48" s="146" t="s">
        <v>227</v>
      </c>
      <c r="R48" s="146" t="s">
        <v>227</v>
      </c>
    </row>
    <row r="49" spans="1:18" ht="12.75">
      <c r="A49" s="27">
        <v>120883</v>
      </c>
      <c r="B49" s="10" t="s">
        <v>40</v>
      </c>
      <c r="C49" s="17" t="s">
        <v>57</v>
      </c>
      <c r="D49" s="40" t="s">
        <v>6</v>
      </c>
      <c r="E49" s="40">
        <v>4</v>
      </c>
      <c r="F49" s="147">
        <v>5</v>
      </c>
      <c r="G49" s="59" t="s">
        <v>202</v>
      </c>
      <c r="H49" s="59" t="s">
        <v>234</v>
      </c>
      <c r="I49" s="59" t="s">
        <v>234</v>
      </c>
      <c r="J49" s="59" t="s">
        <v>234</v>
      </c>
      <c r="K49" s="59" t="s">
        <v>234</v>
      </c>
      <c r="L49" s="59" t="s">
        <v>233</v>
      </c>
      <c r="M49" s="59" t="s">
        <v>234</v>
      </c>
      <c r="N49" s="59" t="s">
        <v>234</v>
      </c>
      <c r="O49" s="59" t="s">
        <v>234</v>
      </c>
      <c r="P49" s="59" t="s">
        <v>234</v>
      </c>
      <c r="Q49" s="146" t="s">
        <v>227</v>
      </c>
      <c r="R49" s="146" t="s">
        <v>227</v>
      </c>
    </row>
    <row r="50" spans="1:18" ht="12.75">
      <c r="A50" s="27">
        <v>120892</v>
      </c>
      <c r="B50" s="10" t="s">
        <v>41</v>
      </c>
      <c r="C50" s="17" t="s">
        <v>58</v>
      </c>
      <c r="D50" s="40" t="s">
        <v>6</v>
      </c>
      <c r="E50" s="40">
        <v>4</v>
      </c>
      <c r="F50" s="147">
        <v>5</v>
      </c>
      <c r="G50" s="59" t="s">
        <v>202</v>
      </c>
      <c r="H50" s="59" t="s">
        <v>234</v>
      </c>
      <c r="I50" s="59" t="s">
        <v>234</v>
      </c>
      <c r="J50" s="59" t="s">
        <v>234</v>
      </c>
      <c r="K50" s="59" t="s">
        <v>234</v>
      </c>
      <c r="L50" s="59" t="s">
        <v>233</v>
      </c>
      <c r="M50" s="59" t="s">
        <v>234</v>
      </c>
      <c r="N50" s="59" t="s">
        <v>234</v>
      </c>
      <c r="O50" s="59" t="s">
        <v>234</v>
      </c>
      <c r="P50" s="59" t="s">
        <v>234</v>
      </c>
      <c r="Q50" s="146" t="s">
        <v>227</v>
      </c>
      <c r="R50" s="146" t="s">
        <v>227</v>
      </c>
    </row>
    <row r="51" spans="1:18" ht="12.75">
      <c r="A51" s="27">
        <v>120902</v>
      </c>
      <c r="B51" s="10" t="s">
        <v>42</v>
      </c>
      <c r="C51" s="17" t="s">
        <v>59</v>
      </c>
      <c r="D51" s="40" t="s">
        <v>6</v>
      </c>
      <c r="E51" s="40">
        <v>4</v>
      </c>
      <c r="F51" s="147">
        <v>5</v>
      </c>
      <c r="G51" s="59" t="s">
        <v>202</v>
      </c>
      <c r="H51" s="59" t="s">
        <v>234</v>
      </c>
      <c r="I51" s="59" t="s">
        <v>234</v>
      </c>
      <c r="J51" s="59" t="s">
        <v>234</v>
      </c>
      <c r="K51" s="59" t="s">
        <v>234</v>
      </c>
      <c r="L51" s="59" t="s">
        <v>233</v>
      </c>
      <c r="M51" s="59" t="s">
        <v>234</v>
      </c>
      <c r="N51" s="59" t="s">
        <v>234</v>
      </c>
      <c r="O51" s="59" t="s">
        <v>234</v>
      </c>
      <c r="P51" s="59" t="s">
        <v>234</v>
      </c>
      <c r="Q51" s="146" t="s">
        <v>227</v>
      </c>
      <c r="R51" s="146" t="s">
        <v>227</v>
      </c>
    </row>
    <row r="52" spans="1:18" ht="12.75">
      <c r="A52" s="27">
        <v>120911</v>
      </c>
      <c r="B52" s="10" t="s">
        <v>43</v>
      </c>
      <c r="C52" s="17" t="s">
        <v>60</v>
      </c>
      <c r="D52" s="40" t="s">
        <v>6</v>
      </c>
      <c r="E52" s="40">
        <v>4</v>
      </c>
      <c r="F52" s="147">
        <v>5</v>
      </c>
      <c r="G52" s="59" t="s">
        <v>202</v>
      </c>
      <c r="H52" s="59" t="s">
        <v>234</v>
      </c>
      <c r="I52" s="59" t="s">
        <v>234</v>
      </c>
      <c r="J52" s="59" t="s">
        <v>234</v>
      </c>
      <c r="K52" s="59" t="s">
        <v>234</v>
      </c>
      <c r="L52" s="59" t="s">
        <v>233</v>
      </c>
      <c r="M52" s="59" t="s">
        <v>234</v>
      </c>
      <c r="N52" s="59" t="s">
        <v>234</v>
      </c>
      <c r="O52" s="59" t="s">
        <v>234</v>
      </c>
      <c r="P52" s="59" t="s">
        <v>234</v>
      </c>
      <c r="Q52" s="146" t="s">
        <v>227</v>
      </c>
      <c r="R52" s="146" t="s">
        <v>227</v>
      </c>
    </row>
    <row r="53" spans="1:18" ht="12.75">
      <c r="A53" s="27">
        <v>120920</v>
      </c>
      <c r="B53" s="10" t="s">
        <v>44</v>
      </c>
      <c r="C53" s="17" t="s">
        <v>61</v>
      </c>
      <c r="D53" s="40" t="s">
        <v>6</v>
      </c>
      <c r="E53" s="40">
        <v>4</v>
      </c>
      <c r="F53" s="147">
        <v>5</v>
      </c>
      <c r="G53" s="59" t="s">
        <v>202</v>
      </c>
      <c r="H53" s="59" t="s">
        <v>234</v>
      </c>
      <c r="I53" s="59" t="s">
        <v>234</v>
      </c>
      <c r="J53" s="59" t="s">
        <v>234</v>
      </c>
      <c r="K53" s="59" t="s">
        <v>234</v>
      </c>
      <c r="L53" s="59" t="s">
        <v>233</v>
      </c>
      <c r="M53" s="59" t="s">
        <v>234</v>
      </c>
      <c r="N53" s="59" t="s">
        <v>234</v>
      </c>
      <c r="O53" s="59" t="s">
        <v>234</v>
      </c>
      <c r="P53" s="59" t="s">
        <v>234</v>
      </c>
      <c r="Q53" s="146" t="s">
        <v>227</v>
      </c>
      <c r="R53" s="146" t="s">
        <v>227</v>
      </c>
    </row>
    <row r="54" spans="1:18" ht="12.75">
      <c r="A54" s="27">
        <v>120939</v>
      </c>
      <c r="B54" s="10" t="s">
        <v>45</v>
      </c>
      <c r="C54" s="17" t="s">
        <v>62</v>
      </c>
      <c r="D54" s="40" t="s">
        <v>6</v>
      </c>
      <c r="E54" s="40">
        <v>4</v>
      </c>
      <c r="F54" s="147">
        <v>5</v>
      </c>
      <c r="G54" s="59" t="s">
        <v>202</v>
      </c>
      <c r="H54" s="59" t="s">
        <v>234</v>
      </c>
      <c r="I54" s="59" t="s">
        <v>234</v>
      </c>
      <c r="J54" s="59" t="s">
        <v>234</v>
      </c>
      <c r="K54" s="59" t="s">
        <v>234</v>
      </c>
      <c r="L54" s="59" t="s">
        <v>233</v>
      </c>
      <c r="M54" s="59" t="s">
        <v>234</v>
      </c>
      <c r="N54" s="59" t="s">
        <v>234</v>
      </c>
      <c r="O54" s="59" t="s">
        <v>234</v>
      </c>
      <c r="P54" s="59" t="s">
        <v>234</v>
      </c>
      <c r="Q54" s="146" t="s">
        <v>227</v>
      </c>
      <c r="R54" s="146" t="s">
        <v>227</v>
      </c>
    </row>
    <row r="55" spans="1:18" ht="12.75">
      <c r="A55" s="27">
        <v>120948</v>
      </c>
      <c r="B55" s="10" t="s">
        <v>46</v>
      </c>
      <c r="C55" s="17" t="s">
        <v>63</v>
      </c>
      <c r="D55" s="40" t="s">
        <v>6</v>
      </c>
      <c r="E55" s="40">
        <v>4</v>
      </c>
      <c r="F55" s="147">
        <v>5</v>
      </c>
      <c r="G55" s="59" t="s">
        <v>202</v>
      </c>
      <c r="H55" s="59" t="s">
        <v>234</v>
      </c>
      <c r="I55" s="59" t="s">
        <v>234</v>
      </c>
      <c r="J55" s="59" t="s">
        <v>234</v>
      </c>
      <c r="K55" s="59" t="s">
        <v>234</v>
      </c>
      <c r="L55" s="59" t="s">
        <v>233</v>
      </c>
      <c r="M55" s="59" t="s">
        <v>234</v>
      </c>
      <c r="N55" s="59" t="s">
        <v>234</v>
      </c>
      <c r="O55" s="59" t="s">
        <v>234</v>
      </c>
      <c r="P55" s="59" t="s">
        <v>234</v>
      </c>
      <c r="Q55" s="146" t="s">
        <v>227</v>
      </c>
      <c r="R55" s="146" t="s">
        <v>227</v>
      </c>
    </row>
    <row r="56" spans="1:18" ht="12.75">
      <c r="A56" s="27">
        <v>120957</v>
      </c>
      <c r="B56" s="10" t="s">
        <v>47</v>
      </c>
      <c r="C56" s="17" t="s">
        <v>64</v>
      </c>
      <c r="D56" s="40" t="s">
        <v>6</v>
      </c>
      <c r="E56" s="40">
        <v>4</v>
      </c>
      <c r="F56" s="147">
        <v>5</v>
      </c>
      <c r="G56" s="59" t="s">
        <v>202</v>
      </c>
      <c r="H56" s="59" t="s">
        <v>234</v>
      </c>
      <c r="I56" s="59" t="s">
        <v>234</v>
      </c>
      <c r="J56" s="59" t="s">
        <v>234</v>
      </c>
      <c r="K56" s="59" t="s">
        <v>234</v>
      </c>
      <c r="L56" s="59" t="s">
        <v>233</v>
      </c>
      <c r="M56" s="59" t="s">
        <v>234</v>
      </c>
      <c r="N56" s="59" t="s">
        <v>234</v>
      </c>
      <c r="O56" s="59" t="s">
        <v>234</v>
      </c>
      <c r="P56" s="59" t="s">
        <v>234</v>
      </c>
      <c r="Q56" s="146" t="s">
        <v>227</v>
      </c>
      <c r="R56" s="146" t="s">
        <v>227</v>
      </c>
    </row>
    <row r="57" spans="1:18" ht="13.5" thickBot="1">
      <c r="A57" s="33">
        <v>120966</v>
      </c>
      <c r="B57" s="11" t="s">
        <v>48</v>
      </c>
      <c r="C57" s="18" t="s">
        <v>443</v>
      </c>
      <c r="D57" s="40" t="s">
        <v>6</v>
      </c>
      <c r="E57" s="40">
        <v>4</v>
      </c>
      <c r="F57" s="147">
        <v>5</v>
      </c>
      <c r="G57" s="59" t="s">
        <v>202</v>
      </c>
      <c r="H57" s="59" t="s">
        <v>234</v>
      </c>
      <c r="I57" s="59" t="s">
        <v>234</v>
      </c>
      <c r="J57" s="59" t="s">
        <v>234</v>
      </c>
      <c r="K57" s="59" t="s">
        <v>234</v>
      </c>
      <c r="L57" s="59" t="s">
        <v>233</v>
      </c>
      <c r="M57" s="59" t="s">
        <v>234</v>
      </c>
      <c r="N57" s="59" t="s">
        <v>234</v>
      </c>
      <c r="O57" s="59" t="s">
        <v>234</v>
      </c>
      <c r="P57" s="59" t="s">
        <v>234</v>
      </c>
      <c r="Q57" s="146" t="s">
        <v>227</v>
      </c>
      <c r="R57" s="146" t="s">
        <v>227</v>
      </c>
    </row>
    <row r="58" spans="1:18" ht="12.75">
      <c r="A58" s="25">
        <v>120975</v>
      </c>
      <c r="B58" s="32" t="s">
        <v>65</v>
      </c>
      <c r="C58" s="16" t="s">
        <v>369</v>
      </c>
      <c r="D58" s="39" t="s">
        <v>6</v>
      </c>
      <c r="E58" s="39">
        <v>4</v>
      </c>
      <c r="F58" s="147">
        <v>4</v>
      </c>
      <c r="G58" s="59" t="s">
        <v>233</v>
      </c>
      <c r="H58" s="59" t="s">
        <v>190</v>
      </c>
      <c r="I58" s="59" t="s">
        <v>205</v>
      </c>
      <c r="J58" s="59" t="s">
        <v>197</v>
      </c>
      <c r="K58" s="59" t="s">
        <v>221</v>
      </c>
      <c r="L58" s="59" t="s">
        <v>228</v>
      </c>
      <c r="M58" s="59" t="s">
        <v>216</v>
      </c>
      <c r="N58" s="59" t="s">
        <v>221</v>
      </c>
      <c r="O58" s="59" t="s">
        <v>212</v>
      </c>
      <c r="P58" s="59" t="s">
        <v>214</v>
      </c>
      <c r="Q58" s="146">
        <v>7</v>
      </c>
      <c r="R58" s="146">
        <v>8</v>
      </c>
    </row>
    <row r="59" spans="1:18" ht="25.5">
      <c r="A59" s="27">
        <v>120984</v>
      </c>
      <c r="B59" s="10" t="s">
        <v>66</v>
      </c>
      <c r="C59" s="17" t="s">
        <v>370</v>
      </c>
      <c r="D59" s="40" t="s">
        <v>6</v>
      </c>
      <c r="E59" s="40">
        <v>4</v>
      </c>
      <c r="F59" s="147">
        <v>4</v>
      </c>
      <c r="G59" s="59" t="s">
        <v>233</v>
      </c>
      <c r="H59" s="59" t="s">
        <v>222</v>
      </c>
      <c r="I59" s="59" t="s">
        <v>190</v>
      </c>
      <c r="J59" s="59" t="s">
        <v>219</v>
      </c>
      <c r="K59" s="59" t="s">
        <v>132</v>
      </c>
      <c r="L59" s="59" t="s">
        <v>232</v>
      </c>
      <c r="M59" s="59" t="s">
        <v>132</v>
      </c>
      <c r="N59" s="59" t="s">
        <v>197</v>
      </c>
      <c r="O59" s="59" t="s">
        <v>198</v>
      </c>
      <c r="P59" s="59" t="s">
        <v>208</v>
      </c>
      <c r="Q59" s="146">
        <v>7</v>
      </c>
      <c r="R59" s="146">
        <v>8</v>
      </c>
    </row>
    <row r="60" spans="1:18" ht="12.75">
      <c r="A60" s="27">
        <v>120993</v>
      </c>
      <c r="B60" s="10" t="s">
        <v>67</v>
      </c>
      <c r="C60" s="17" t="s">
        <v>444</v>
      </c>
      <c r="D60" s="40" t="s">
        <v>6</v>
      </c>
      <c r="E60" s="40">
        <v>3</v>
      </c>
      <c r="F60" s="147">
        <v>4</v>
      </c>
      <c r="G60" s="59" t="s">
        <v>233</v>
      </c>
      <c r="H60" s="59" t="s">
        <v>222</v>
      </c>
      <c r="I60" s="59" t="s">
        <v>131</v>
      </c>
      <c r="J60" s="59" t="s">
        <v>205</v>
      </c>
      <c r="K60" s="59" t="s">
        <v>216</v>
      </c>
      <c r="L60" s="59" t="s">
        <v>232</v>
      </c>
      <c r="M60" s="59" t="s">
        <v>132</v>
      </c>
      <c r="N60" s="59" t="s">
        <v>197</v>
      </c>
      <c r="O60" s="59" t="s">
        <v>198</v>
      </c>
      <c r="P60" s="59" t="s">
        <v>208</v>
      </c>
      <c r="Q60" s="146">
        <v>6</v>
      </c>
      <c r="R60" s="146">
        <v>8</v>
      </c>
    </row>
    <row r="61" spans="1:18" ht="12.75">
      <c r="A61" s="27">
        <v>121006</v>
      </c>
      <c r="B61" s="10" t="s">
        <v>68</v>
      </c>
      <c r="C61" s="17" t="s">
        <v>371</v>
      </c>
      <c r="D61" s="40" t="s">
        <v>6</v>
      </c>
      <c r="E61" s="40">
        <v>3</v>
      </c>
      <c r="F61" s="147">
        <v>4</v>
      </c>
      <c r="G61" s="59" t="s">
        <v>233</v>
      </c>
      <c r="H61" s="59" t="s">
        <v>222</v>
      </c>
      <c r="I61" s="59" t="s">
        <v>190</v>
      </c>
      <c r="J61" s="59" t="s">
        <v>219</v>
      </c>
      <c r="K61" s="59" t="s">
        <v>205</v>
      </c>
      <c r="L61" s="59" t="s">
        <v>232</v>
      </c>
      <c r="M61" s="59" t="s">
        <v>132</v>
      </c>
      <c r="N61" s="59" t="s">
        <v>197</v>
      </c>
      <c r="O61" s="59" t="s">
        <v>198</v>
      </c>
      <c r="P61" s="59" t="s">
        <v>208</v>
      </c>
      <c r="Q61" s="146">
        <v>6</v>
      </c>
      <c r="R61" s="146">
        <v>8</v>
      </c>
    </row>
    <row r="62" spans="1:18" ht="13.5" thickBot="1">
      <c r="A62" s="28">
        <v>121015</v>
      </c>
      <c r="B62" s="34"/>
      <c r="C62" s="14" t="s">
        <v>445</v>
      </c>
      <c r="D62" s="41" t="s">
        <v>6</v>
      </c>
      <c r="E62" s="41">
        <v>4</v>
      </c>
      <c r="F62" s="147">
        <v>4</v>
      </c>
      <c r="G62" s="59" t="s">
        <v>232</v>
      </c>
      <c r="H62" s="59" t="s">
        <v>190</v>
      </c>
      <c r="I62" s="59" t="s">
        <v>235</v>
      </c>
      <c r="J62" s="59" t="s">
        <v>236</v>
      </c>
      <c r="K62" s="59" t="s">
        <v>217</v>
      </c>
      <c r="L62" s="59" t="s">
        <v>226</v>
      </c>
      <c r="M62" s="59" t="s">
        <v>216</v>
      </c>
      <c r="N62" s="59" t="s">
        <v>217</v>
      </c>
      <c r="O62" s="59" t="s">
        <v>209</v>
      </c>
      <c r="P62" s="59" t="s">
        <v>265</v>
      </c>
      <c r="Q62" s="146">
        <v>7</v>
      </c>
      <c r="R62" s="146">
        <v>8</v>
      </c>
    </row>
    <row r="63" spans="1:18" ht="12.75">
      <c r="A63" s="35">
        <v>121024</v>
      </c>
      <c r="B63" s="36" t="s">
        <v>69</v>
      </c>
      <c r="C63" s="19" t="s">
        <v>446</v>
      </c>
      <c r="D63" s="43" t="s">
        <v>6</v>
      </c>
      <c r="E63" s="43">
        <v>3</v>
      </c>
      <c r="F63" s="147">
        <v>4</v>
      </c>
      <c r="G63" s="59" t="s">
        <v>237</v>
      </c>
      <c r="H63" s="59" t="s">
        <v>234</v>
      </c>
      <c r="I63" s="59" t="s">
        <v>234</v>
      </c>
      <c r="J63" s="59" t="s">
        <v>234</v>
      </c>
      <c r="K63" s="59" t="s">
        <v>234</v>
      </c>
      <c r="L63" s="59" t="s">
        <v>232</v>
      </c>
      <c r="M63" s="59" t="s">
        <v>191</v>
      </c>
      <c r="N63" s="59" t="s">
        <v>132</v>
      </c>
      <c r="O63" s="59" t="s">
        <v>216</v>
      </c>
      <c r="P63" s="59" t="s">
        <v>266</v>
      </c>
      <c r="Q63" s="146">
        <v>5</v>
      </c>
      <c r="R63" s="146">
        <v>7</v>
      </c>
    </row>
    <row r="64" spans="1:18" ht="12.75">
      <c r="A64" s="27">
        <v>121033</v>
      </c>
      <c r="B64" s="22" t="s">
        <v>70</v>
      </c>
      <c r="C64" s="13" t="s">
        <v>447</v>
      </c>
      <c r="D64" s="40" t="s">
        <v>6</v>
      </c>
      <c r="E64" s="40">
        <v>3</v>
      </c>
      <c r="F64" s="147">
        <v>4</v>
      </c>
      <c r="G64" s="59" t="s">
        <v>237</v>
      </c>
      <c r="H64" s="59" t="s">
        <v>234</v>
      </c>
      <c r="I64" s="59" t="s">
        <v>234</v>
      </c>
      <c r="J64" s="59" t="s">
        <v>234</v>
      </c>
      <c r="K64" s="59" t="s">
        <v>234</v>
      </c>
      <c r="L64" s="59" t="s">
        <v>239</v>
      </c>
      <c r="M64" s="59" t="s">
        <v>228</v>
      </c>
      <c r="N64" s="59" t="s">
        <v>222</v>
      </c>
      <c r="O64" s="59" t="s">
        <v>191</v>
      </c>
      <c r="P64" s="59" t="s">
        <v>132</v>
      </c>
      <c r="Q64" s="146">
        <v>5</v>
      </c>
      <c r="R64" s="146">
        <v>7</v>
      </c>
    </row>
    <row r="65" spans="1:18" ht="12.75">
      <c r="A65" s="27">
        <v>121042</v>
      </c>
      <c r="B65" s="22" t="s">
        <v>71</v>
      </c>
      <c r="C65" s="13" t="s">
        <v>375</v>
      </c>
      <c r="D65" s="40" t="s">
        <v>6</v>
      </c>
      <c r="E65" s="40">
        <v>3</v>
      </c>
      <c r="F65" s="147">
        <v>4</v>
      </c>
      <c r="G65" s="59" t="s">
        <v>237</v>
      </c>
      <c r="H65" s="59" t="s">
        <v>234</v>
      </c>
      <c r="I65" s="59" t="s">
        <v>234</v>
      </c>
      <c r="J65" s="59" t="s">
        <v>234</v>
      </c>
      <c r="K65" s="59" t="s">
        <v>234</v>
      </c>
      <c r="L65" s="59" t="s">
        <v>239</v>
      </c>
      <c r="M65" s="59" t="s">
        <v>233</v>
      </c>
      <c r="N65" s="59" t="s">
        <v>222</v>
      </c>
      <c r="O65" s="59" t="s">
        <v>191</v>
      </c>
      <c r="P65" s="59" t="s">
        <v>132</v>
      </c>
      <c r="Q65" s="146">
        <v>5</v>
      </c>
      <c r="R65" s="146">
        <v>7</v>
      </c>
    </row>
    <row r="66" spans="1:18" ht="12.75">
      <c r="A66" s="27">
        <v>121051</v>
      </c>
      <c r="B66" s="22" t="s">
        <v>72</v>
      </c>
      <c r="C66" s="13" t="s">
        <v>376</v>
      </c>
      <c r="D66" s="40" t="s">
        <v>6</v>
      </c>
      <c r="E66" s="40">
        <v>3</v>
      </c>
      <c r="F66" s="147">
        <v>4</v>
      </c>
      <c r="G66" s="59" t="s">
        <v>238</v>
      </c>
      <c r="H66" s="59" t="s">
        <v>234</v>
      </c>
      <c r="I66" s="59" t="s">
        <v>234</v>
      </c>
      <c r="J66" s="59" t="s">
        <v>234</v>
      </c>
      <c r="K66" s="59" t="s">
        <v>234</v>
      </c>
      <c r="L66" s="59" t="s">
        <v>239</v>
      </c>
      <c r="M66" s="59" t="s">
        <v>233</v>
      </c>
      <c r="N66" s="59" t="s">
        <v>222</v>
      </c>
      <c r="O66" s="59" t="s">
        <v>191</v>
      </c>
      <c r="P66" s="59" t="s">
        <v>132</v>
      </c>
      <c r="Q66" s="146">
        <v>5</v>
      </c>
      <c r="R66" s="146">
        <v>7</v>
      </c>
    </row>
    <row r="67" spans="1:18" ht="12.75">
      <c r="A67" s="27">
        <v>121060</v>
      </c>
      <c r="B67" s="22" t="s">
        <v>283</v>
      </c>
      <c r="C67" s="13" t="s">
        <v>377</v>
      </c>
      <c r="D67" s="40" t="s">
        <v>6</v>
      </c>
      <c r="E67" s="40">
        <v>3</v>
      </c>
      <c r="F67" s="147">
        <v>4</v>
      </c>
      <c r="G67" s="59" t="s">
        <v>238</v>
      </c>
      <c r="H67" s="59" t="s">
        <v>234</v>
      </c>
      <c r="I67" s="59" t="s">
        <v>234</v>
      </c>
      <c r="J67" s="59" t="s">
        <v>234</v>
      </c>
      <c r="K67" s="59" t="s">
        <v>234</v>
      </c>
      <c r="L67" s="59" t="s">
        <v>239</v>
      </c>
      <c r="M67" s="59" t="s">
        <v>232</v>
      </c>
      <c r="N67" s="59" t="s">
        <v>222</v>
      </c>
      <c r="O67" s="59" t="s">
        <v>191</v>
      </c>
      <c r="P67" s="59" t="s">
        <v>132</v>
      </c>
      <c r="Q67" s="146">
        <v>5</v>
      </c>
      <c r="R67" s="146">
        <v>8</v>
      </c>
    </row>
    <row r="68" spans="1:18" ht="12.75">
      <c r="A68" s="27">
        <v>121079</v>
      </c>
      <c r="B68" s="22" t="s">
        <v>73</v>
      </c>
      <c r="C68" s="13" t="s">
        <v>378</v>
      </c>
      <c r="D68" s="40" t="s">
        <v>6</v>
      </c>
      <c r="E68" s="40">
        <v>3</v>
      </c>
      <c r="F68" s="147">
        <v>4</v>
      </c>
      <c r="G68" s="59" t="s">
        <v>238</v>
      </c>
      <c r="H68" s="59" t="s">
        <v>234</v>
      </c>
      <c r="I68" s="59" t="s">
        <v>234</v>
      </c>
      <c r="J68" s="59" t="s">
        <v>234</v>
      </c>
      <c r="K68" s="59" t="s">
        <v>234</v>
      </c>
      <c r="L68" s="59" t="s">
        <v>239</v>
      </c>
      <c r="M68" s="59" t="s">
        <v>233</v>
      </c>
      <c r="N68" s="59" t="s">
        <v>222</v>
      </c>
      <c r="O68" s="59" t="s">
        <v>191</v>
      </c>
      <c r="P68" s="59" t="s">
        <v>132</v>
      </c>
      <c r="Q68" s="146">
        <v>5</v>
      </c>
      <c r="R68" s="146">
        <v>8</v>
      </c>
    </row>
    <row r="69" spans="1:18" ht="12.75">
      <c r="A69" s="27">
        <v>121088</v>
      </c>
      <c r="B69" s="22" t="s">
        <v>74</v>
      </c>
      <c r="C69" s="13" t="s">
        <v>379</v>
      </c>
      <c r="D69" s="40" t="s">
        <v>6</v>
      </c>
      <c r="E69" s="40">
        <v>3</v>
      </c>
      <c r="F69" s="147">
        <v>5</v>
      </c>
      <c r="G69" s="59" t="s">
        <v>233</v>
      </c>
      <c r="H69" s="59" t="s">
        <v>234</v>
      </c>
      <c r="I69" s="59" t="s">
        <v>234</v>
      </c>
      <c r="J69" s="59" t="s">
        <v>234</v>
      </c>
      <c r="K69" s="59" t="s">
        <v>234</v>
      </c>
      <c r="L69" s="59" t="s">
        <v>267</v>
      </c>
      <c r="M69" s="59" t="s">
        <v>232</v>
      </c>
      <c r="N69" s="59" t="s">
        <v>228</v>
      </c>
      <c r="O69" s="59" t="s">
        <v>222</v>
      </c>
      <c r="P69" s="59" t="s">
        <v>190</v>
      </c>
      <c r="Q69" s="146">
        <v>6</v>
      </c>
      <c r="R69" s="146">
        <v>9</v>
      </c>
    </row>
    <row r="70" spans="1:18" ht="12.75">
      <c r="A70" s="27">
        <v>121097</v>
      </c>
      <c r="B70" s="22" t="s">
        <v>75</v>
      </c>
      <c r="C70" s="13" t="s">
        <v>380</v>
      </c>
      <c r="D70" s="40" t="s">
        <v>6</v>
      </c>
      <c r="E70" s="40">
        <v>4</v>
      </c>
      <c r="F70" s="147">
        <v>5</v>
      </c>
      <c r="G70" s="59" t="s">
        <v>239</v>
      </c>
      <c r="H70" s="59" t="s">
        <v>234</v>
      </c>
      <c r="I70" s="59" t="s">
        <v>234</v>
      </c>
      <c r="J70" s="59" t="s">
        <v>234</v>
      </c>
      <c r="K70" s="59" t="s">
        <v>234</v>
      </c>
      <c r="L70" s="59" t="s">
        <v>242</v>
      </c>
      <c r="M70" s="59" t="s">
        <v>232</v>
      </c>
      <c r="N70" s="59" t="s">
        <v>228</v>
      </c>
      <c r="O70" s="59" t="s">
        <v>222</v>
      </c>
      <c r="P70" s="59" t="s">
        <v>190</v>
      </c>
      <c r="Q70" s="146">
        <v>7</v>
      </c>
      <c r="R70" s="146">
        <v>10</v>
      </c>
    </row>
    <row r="71" spans="1:18" ht="12.75">
      <c r="A71" s="27">
        <v>121107</v>
      </c>
      <c r="B71" s="22" t="s">
        <v>76</v>
      </c>
      <c r="C71" s="13" t="s">
        <v>448</v>
      </c>
      <c r="D71" s="40" t="s">
        <v>6</v>
      </c>
      <c r="E71" s="40">
        <v>3</v>
      </c>
      <c r="F71" s="147">
        <v>5</v>
      </c>
      <c r="G71" s="59" t="s">
        <v>239</v>
      </c>
      <c r="H71" s="59" t="s">
        <v>234</v>
      </c>
      <c r="I71" s="59" t="s">
        <v>234</v>
      </c>
      <c r="J71" s="59" t="s">
        <v>234</v>
      </c>
      <c r="K71" s="59" t="s">
        <v>234</v>
      </c>
      <c r="L71" s="59" t="s">
        <v>242</v>
      </c>
      <c r="M71" s="59" t="s">
        <v>239</v>
      </c>
      <c r="N71" s="59" t="s">
        <v>232</v>
      </c>
      <c r="O71" s="59" t="s">
        <v>228</v>
      </c>
      <c r="P71" s="59" t="s">
        <v>222</v>
      </c>
      <c r="Q71" s="146">
        <v>6</v>
      </c>
      <c r="R71" s="146">
        <v>9</v>
      </c>
    </row>
    <row r="72" spans="1:18" ht="12.75">
      <c r="A72" s="27">
        <v>121116</v>
      </c>
      <c r="B72" s="22" t="s">
        <v>77</v>
      </c>
      <c r="C72" s="13" t="s">
        <v>381</v>
      </c>
      <c r="D72" s="40" t="s">
        <v>6</v>
      </c>
      <c r="E72" s="40">
        <v>3</v>
      </c>
      <c r="F72" s="147">
        <v>5</v>
      </c>
      <c r="G72" s="59" t="s">
        <v>239</v>
      </c>
      <c r="H72" s="59" t="s">
        <v>234</v>
      </c>
      <c r="I72" s="59" t="s">
        <v>234</v>
      </c>
      <c r="J72" s="59" t="s">
        <v>234</v>
      </c>
      <c r="K72" s="59" t="s">
        <v>234</v>
      </c>
      <c r="L72" s="59" t="s">
        <v>242</v>
      </c>
      <c r="M72" s="59" t="s">
        <v>239</v>
      </c>
      <c r="N72" s="59" t="s">
        <v>233</v>
      </c>
      <c r="O72" s="59" t="s">
        <v>232</v>
      </c>
      <c r="P72" s="59" t="s">
        <v>228</v>
      </c>
      <c r="Q72" s="146">
        <v>6</v>
      </c>
      <c r="R72" s="146">
        <v>9</v>
      </c>
    </row>
    <row r="73" spans="1:18" ht="12.75">
      <c r="A73" s="27">
        <v>121125</v>
      </c>
      <c r="B73" s="22" t="s">
        <v>78</v>
      </c>
      <c r="C73" s="13" t="s">
        <v>382</v>
      </c>
      <c r="D73" s="40" t="s">
        <v>6</v>
      </c>
      <c r="E73" s="40">
        <v>3</v>
      </c>
      <c r="F73" s="147">
        <v>5</v>
      </c>
      <c r="G73" s="59" t="s">
        <v>239</v>
      </c>
      <c r="H73" s="59" t="s">
        <v>234</v>
      </c>
      <c r="I73" s="59" t="s">
        <v>234</v>
      </c>
      <c r="J73" s="59" t="s">
        <v>234</v>
      </c>
      <c r="K73" s="59" t="s">
        <v>234</v>
      </c>
      <c r="L73" s="59" t="s">
        <v>243</v>
      </c>
      <c r="M73" s="59" t="s">
        <v>239</v>
      </c>
      <c r="N73" s="59" t="s">
        <v>237</v>
      </c>
      <c r="O73" s="59" t="s">
        <v>233</v>
      </c>
      <c r="P73" s="59" t="s">
        <v>232</v>
      </c>
      <c r="Q73" s="146">
        <v>6</v>
      </c>
      <c r="R73" s="146">
        <v>9</v>
      </c>
    </row>
    <row r="74" spans="1:18" ht="12.75">
      <c r="A74" s="27">
        <v>121134</v>
      </c>
      <c r="B74" s="22" t="s">
        <v>79</v>
      </c>
      <c r="C74" s="13" t="s">
        <v>383</v>
      </c>
      <c r="D74" s="40" t="s">
        <v>6</v>
      </c>
      <c r="E74" s="40">
        <v>3</v>
      </c>
      <c r="F74" s="147">
        <v>5</v>
      </c>
      <c r="G74" s="59" t="s">
        <v>240</v>
      </c>
      <c r="H74" s="59" t="s">
        <v>234</v>
      </c>
      <c r="I74" s="59" t="s">
        <v>234</v>
      </c>
      <c r="J74" s="59" t="s">
        <v>234</v>
      </c>
      <c r="K74" s="59" t="s">
        <v>234</v>
      </c>
      <c r="L74" s="59" t="s">
        <v>243</v>
      </c>
      <c r="M74" s="59" t="s">
        <v>239</v>
      </c>
      <c r="N74" s="59" t="s">
        <v>237</v>
      </c>
      <c r="O74" s="59" t="s">
        <v>233</v>
      </c>
      <c r="P74" s="59" t="s">
        <v>232</v>
      </c>
      <c r="Q74" s="146">
        <v>6</v>
      </c>
      <c r="R74" s="146">
        <v>9</v>
      </c>
    </row>
    <row r="75" spans="1:18" ht="12.75">
      <c r="A75" s="27">
        <v>121143</v>
      </c>
      <c r="B75" s="22" t="s">
        <v>80</v>
      </c>
      <c r="C75" s="13" t="s">
        <v>384</v>
      </c>
      <c r="D75" s="40" t="s">
        <v>6</v>
      </c>
      <c r="E75" s="40">
        <v>3</v>
      </c>
      <c r="F75" s="147">
        <v>5</v>
      </c>
      <c r="G75" s="59" t="s">
        <v>240</v>
      </c>
      <c r="H75" s="59" t="s">
        <v>234</v>
      </c>
      <c r="I75" s="59" t="s">
        <v>234</v>
      </c>
      <c r="J75" s="59" t="s">
        <v>234</v>
      </c>
      <c r="K75" s="59" t="s">
        <v>234</v>
      </c>
      <c r="L75" s="59" t="s">
        <v>243</v>
      </c>
      <c r="M75" s="59" t="s">
        <v>240</v>
      </c>
      <c r="N75" s="59" t="s">
        <v>239</v>
      </c>
      <c r="O75" s="59" t="s">
        <v>233</v>
      </c>
      <c r="P75" s="59" t="s">
        <v>232</v>
      </c>
      <c r="Q75" s="146">
        <v>6</v>
      </c>
      <c r="R75" s="146">
        <v>9</v>
      </c>
    </row>
    <row r="76" spans="1:18" ht="12.75">
      <c r="A76" s="27">
        <v>121152</v>
      </c>
      <c r="B76" s="22" t="s">
        <v>81</v>
      </c>
      <c r="C76" s="13" t="s">
        <v>385</v>
      </c>
      <c r="D76" s="40" t="s">
        <v>6</v>
      </c>
      <c r="E76" s="40">
        <v>3</v>
      </c>
      <c r="F76" s="147">
        <v>5</v>
      </c>
      <c r="G76" s="59" t="s">
        <v>239</v>
      </c>
      <c r="H76" s="59" t="s">
        <v>234</v>
      </c>
      <c r="I76" s="59" t="s">
        <v>234</v>
      </c>
      <c r="J76" s="59" t="s">
        <v>234</v>
      </c>
      <c r="K76" s="59" t="s">
        <v>234</v>
      </c>
      <c r="L76" s="59" t="s">
        <v>243</v>
      </c>
      <c r="M76" s="59" t="s">
        <v>240</v>
      </c>
      <c r="N76" s="59" t="s">
        <v>239</v>
      </c>
      <c r="O76" s="59" t="s">
        <v>233</v>
      </c>
      <c r="P76" s="59" t="s">
        <v>232</v>
      </c>
      <c r="Q76" s="146">
        <v>6</v>
      </c>
      <c r="R76" s="146">
        <v>9</v>
      </c>
    </row>
    <row r="77" spans="1:18" ht="12.75">
      <c r="A77" s="27">
        <v>121161</v>
      </c>
      <c r="B77" s="22" t="s">
        <v>82</v>
      </c>
      <c r="C77" s="13" t="s">
        <v>449</v>
      </c>
      <c r="D77" s="40" t="s">
        <v>6</v>
      </c>
      <c r="E77" s="40">
        <v>3</v>
      </c>
      <c r="F77" s="147">
        <v>5</v>
      </c>
      <c r="G77" s="59" t="s">
        <v>241</v>
      </c>
      <c r="H77" s="59" t="s">
        <v>234</v>
      </c>
      <c r="I77" s="59" t="s">
        <v>234</v>
      </c>
      <c r="J77" s="59" t="s">
        <v>234</v>
      </c>
      <c r="K77" s="59" t="s">
        <v>234</v>
      </c>
      <c r="L77" s="59" t="s">
        <v>243</v>
      </c>
      <c r="M77" s="59" t="s">
        <v>240</v>
      </c>
      <c r="N77" s="59" t="s">
        <v>239</v>
      </c>
      <c r="O77" s="59" t="s">
        <v>233</v>
      </c>
      <c r="P77" s="59" t="s">
        <v>232</v>
      </c>
      <c r="Q77" s="146">
        <v>6</v>
      </c>
      <c r="R77" s="146">
        <v>9</v>
      </c>
    </row>
    <row r="78" spans="1:18" ht="12.75">
      <c r="A78" s="27">
        <v>121170</v>
      </c>
      <c r="B78" s="22" t="s">
        <v>83</v>
      </c>
      <c r="C78" s="13" t="s">
        <v>386</v>
      </c>
      <c r="D78" s="40" t="s">
        <v>6</v>
      </c>
      <c r="E78" s="40">
        <v>3</v>
      </c>
      <c r="F78" s="147">
        <v>5</v>
      </c>
      <c r="G78" s="59" t="s">
        <v>240</v>
      </c>
      <c r="H78" s="59" t="s">
        <v>234</v>
      </c>
      <c r="I78" s="59" t="s">
        <v>234</v>
      </c>
      <c r="J78" s="59" t="s">
        <v>234</v>
      </c>
      <c r="K78" s="59" t="s">
        <v>234</v>
      </c>
      <c r="L78" s="59" t="s">
        <v>239</v>
      </c>
      <c r="M78" s="59" t="s">
        <v>240</v>
      </c>
      <c r="N78" s="59" t="s">
        <v>239</v>
      </c>
      <c r="O78" s="59" t="s">
        <v>233</v>
      </c>
      <c r="P78" s="59" t="s">
        <v>232</v>
      </c>
      <c r="Q78" s="146">
        <v>0</v>
      </c>
      <c r="R78" s="146">
        <v>0</v>
      </c>
    </row>
    <row r="79" spans="1:18" ht="12.75">
      <c r="A79" s="27">
        <v>121189</v>
      </c>
      <c r="B79" s="22" t="s">
        <v>84</v>
      </c>
      <c r="C79" s="13" t="s">
        <v>450</v>
      </c>
      <c r="D79" s="40" t="s">
        <v>6</v>
      </c>
      <c r="E79" s="40">
        <v>3</v>
      </c>
      <c r="F79" s="147">
        <v>5</v>
      </c>
      <c r="G79" s="59" t="s">
        <v>242</v>
      </c>
      <c r="H79" s="59" t="s">
        <v>234</v>
      </c>
      <c r="I79" s="59" t="s">
        <v>234</v>
      </c>
      <c r="J79" s="59" t="s">
        <v>234</v>
      </c>
      <c r="K79" s="59" t="s">
        <v>234</v>
      </c>
      <c r="L79" s="59" t="s">
        <v>242</v>
      </c>
      <c r="M79" s="59" t="s">
        <v>240</v>
      </c>
      <c r="N79" s="59" t="s">
        <v>239</v>
      </c>
      <c r="O79" s="59" t="s">
        <v>233</v>
      </c>
      <c r="P79" s="59" t="s">
        <v>232</v>
      </c>
      <c r="Q79" s="146" t="s">
        <v>227</v>
      </c>
      <c r="R79" s="146" t="s">
        <v>227</v>
      </c>
    </row>
    <row r="80" spans="1:18" ht="26.25" thickBot="1">
      <c r="A80" s="33">
        <v>121198</v>
      </c>
      <c r="B80" s="23"/>
      <c r="C80" s="68" t="s">
        <v>451</v>
      </c>
      <c r="D80" s="45" t="s">
        <v>6</v>
      </c>
      <c r="E80" s="45">
        <v>3</v>
      </c>
      <c r="F80" s="147">
        <v>5</v>
      </c>
      <c r="G80" s="59" t="s">
        <v>222</v>
      </c>
      <c r="H80" s="59" t="s">
        <v>190</v>
      </c>
      <c r="I80" s="59" t="s">
        <v>132</v>
      </c>
      <c r="J80" s="59" t="s">
        <v>210</v>
      </c>
      <c r="K80" s="59" t="s">
        <v>211</v>
      </c>
      <c r="L80" s="59" t="s">
        <v>232</v>
      </c>
      <c r="M80" s="59" t="s">
        <v>191</v>
      </c>
      <c r="N80" s="59" t="s">
        <v>132</v>
      </c>
      <c r="O80" s="59" t="s">
        <v>249</v>
      </c>
      <c r="P80" s="59" t="s">
        <v>206</v>
      </c>
      <c r="Q80" s="146" t="s">
        <v>227</v>
      </c>
      <c r="R80" s="146" t="s">
        <v>227</v>
      </c>
    </row>
    <row r="81" spans="1:18" ht="12.75">
      <c r="A81" s="25">
        <v>121208</v>
      </c>
      <c r="B81" s="26" t="s">
        <v>85</v>
      </c>
      <c r="C81" s="12" t="s">
        <v>387</v>
      </c>
      <c r="D81" s="39" t="s">
        <v>6</v>
      </c>
      <c r="E81" s="39">
        <v>4</v>
      </c>
      <c r="F81" s="147">
        <v>5</v>
      </c>
      <c r="G81" s="59" t="s">
        <v>240</v>
      </c>
      <c r="H81" s="59" t="s">
        <v>234</v>
      </c>
      <c r="I81" s="59" t="s">
        <v>234</v>
      </c>
      <c r="J81" s="59" t="s">
        <v>234</v>
      </c>
      <c r="K81" s="59" t="s">
        <v>234</v>
      </c>
      <c r="L81" s="59" t="s">
        <v>240</v>
      </c>
      <c r="M81" s="59" t="s">
        <v>190</v>
      </c>
      <c r="N81" s="59" t="s">
        <v>132</v>
      </c>
      <c r="O81" s="59" t="s">
        <v>216</v>
      </c>
      <c r="P81" s="59" t="s">
        <v>268</v>
      </c>
      <c r="Q81" s="146">
        <v>7</v>
      </c>
      <c r="R81" s="146">
        <v>10</v>
      </c>
    </row>
    <row r="82" spans="1:18" ht="12.75">
      <c r="A82" s="27">
        <v>121217</v>
      </c>
      <c r="B82" s="22" t="s">
        <v>86</v>
      </c>
      <c r="C82" s="13" t="s">
        <v>89</v>
      </c>
      <c r="D82" s="40" t="s">
        <v>6</v>
      </c>
      <c r="E82" s="40">
        <v>4</v>
      </c>
      <c r="F82" s="147">
        <v>5</v>
      </c>
      <c r="G82" s="59" t="s">
        <v>202</v>
      </c>
      <c r="H82" s="59" t="s">
        <v>234</v>
      </c>
      <c r="I82" s="59" t="s">
        <v>234</v>
      </c>
      <c r="J82" s="59" t="s">
        <v>234</v>
      </c>
      <c r="K82" s="59" t="s">
        <v>234</v>
      </c>
      <c r="L82" s="59" t="s">
        <v>234</v>
      </c>
      <c r="M82" s="59" t="s">
        <v>234</v>
      </c>
      <c r="N82" s="59" t="s">
        <v>234</v>
      </c>
      <c r="O82" s="59" t="s">
        <v>234</v>
      </c>
      <c r="P82" s="59" t="s">
        <v>234</v>
      </c>
      <c r="Q82" s="146" t="s">
        <v>227</v>
      </c>
      <c r="R82" s="146" t="s">
        <v>227</v>
      </c>
    </row>
    <row r="83" spans="1:18" ht="12.75">
      <c r="A83" s="27">
        <v>121226</v>
      </c>
      <c r="B83" s="22" t="s">
        <v>87</v>
      </c>
      <c r="C83" s="13" t="s">
        <v>90</v>
      </c>
      <c r="D83" s="40" t="s">
        <v>6</v>
      </c>
      <c r="E83" s="40">
        <v>4</v>
      </c>
      <c r="F83" s="147">
        <v>5</v>
      </c>
      <c r="G83" s="59" t="s">
        <v>202</v>
      </c>
      <c r="H83" s="59" t="s">
        <v>234</v>
      </c>
      <c r="I83" s="59" t="s">
        <v>234</v>
      </c>
      <c r="J83" s="59" t="s">
        <v>234</v>
      </c>
      <c r="K83" s="59" t="s">
        <v>234</v>
      </c>
      <c r="L83" s="59" t="s">
        <v>234</v>
      </c>
      <c r="M83" s="59" t="s">
        <v>234</v>
      </c>
      <c r="N83" s="59" t="s">
        <v>234</v>
      </c>
      <c r="O83" s="59" t="s">
        <v>234</v>
      </c>
      <c r="P83" s="59" t="s">
        <v>234</v>
      </c>
      <c r="Q83" s="146" t="s">
        <v>227</v>
      </c>
      <c r="R83" s="146" t="s">
        <v>227</v>
      </c>
    </row>
    <row r="84" spans="1:18" ht="12.75">
      <c r="A84" s="27">
        <v>121235</v>
      </c>
      <c r="B84" s="22" t="s">
        <v>88</v>
      </c>
      <c r="C84" s="13" t="s">
        <v>91</v>
      </c>
      <c r="D84" s="40" t="s">
        <v>6</v>
      </c>
      <c r="E84" s="40">
        <v>4</v>
      </c>
      <c r="F84" s="147">
        <v>5</v>
      </c>
      <c r="G84" s="59" t="s">
        <v>202</v>
      </c>
      <c r="H84" s="59" t="s">
        <v>234</v>
      </c>
      <c r="I84" s="59" t="s">
        <v>234</v>
      </c>
      <c r="J84" s="59" t="s">
        <v>234</v>
      </c>
      <c r="K84" s="59" t="s">
        <v>234</v>
      </c>
      <c r="L84" s="59" t="s">
        <v>234</v>
      </c>
      <c r="M84" s="59" t="s">
        <v>234</v>
      </c>
      <c r="N84" s="59" t="s">
        <v>234</v>
      </c>
      <c r="O84" s="59" t="s">
        <v>234</v>
      </c>
      <c r="P84" s="59" t="s">
        <v>234</v>
      </c>
      <c r="Q84" s="146" t="s">
        <v>227</v>
      </c>
      <c r="R84" s="146" t="s">
        <v>227</v>
      </c>
    </row>
    <row r="85" spans="1:18" ht="12.75">
      <c r="A85" s="27">
        <v>121244</v>
      </c>
      <c r="B85" s="22"/>
      <c r="C85" s="69" t="s">
        <v>388</v>
      </c>
      <c r="D85" s="40" t="s">
        <v>6</v>
      </c>
      <c r="E85" s="40">
        <v>4</v>
      </c>
      <c r="F85" s="147">
        <v>5</v>
      </c>
      <c r="G85" s="59" t="s">
        <v>240</v>
      </c>
      <c r="H85" s="59" t="s">
        <v>234</v>
      </c>
      <c r="I85" s="59" t="s">
        <v>234</v>
      </c>
      <c r="J85" s="59" t="s">
        <v>234</v>
      </c>
      <c r="K85" s="59" t="s">
        <v>234</v>
      </c>
      <c r="L85" s="59" t="s">
        <v>240</v>
      </c>
      <c r="M85" s="59" t="s">
        <v>222</v>
      </c>
      <c r="N85" s="59" t="s">
        <v>190</v>
      </c>
      <c r="O85" s="59" t="s">
        <v>132</v>
      </c>
      <c r="P85" s="59" t="s">
        <v>221</v>
      </c>
      <c r="Q85" s="146">
        <v>7</v>
      </c>
      <c r="R85" s="146">
        <v>10</v>
      </c>
    </row>
    <row r="86" spans="1:18" ht="12.75">
      <c r="A86" s="27">
        <v>121253</v>
      </c>
      <c r="B86" s="22" t="s">
        <v>92</v>
      </c>
      <c r="C86" s="13" t="s">
        <v>452</v>
      </c>
      <c r="D86" s="40" t="s">
        <v>6</v>
      </c>
      <c r="E86" s="40">
        <v>4</v>
      </c>
      <c r="F86" s="147">
        <v>5</v>
      </c>
      <c r="G86" s="59" t="s">
        <v>202</v>
      </c>
      <c r="H86" s="59" t="s">
        <v>234</v>
      </c>
      <c r="I86" s="59" t="s">
        <v>234</v>
      </c>
      <c r="J86" s="59" t="s">
        <v>234</v>
      </c>
      <c r="K86" s="59" t="s">
        <v>234</v>
      </c>
      <c r="L86" s="59" t="s">
        <v>234</v>
      </c>
      <c r="M86" s="59" t="s">
        <v>234</v>
      </c>
      <c r="N86" s="59" t="s">
        <v>234</v>
      </c>
      <c r="O86" s="59" t="s">
        <v>234</v>
      </c>
      <c r="P86" s="59" t="s">
        <v>234</v>
      </c>
      <c r="Q86" s="146" t="s">
        <v>227</v>
      </c>
      <c r="R86" s="146" t="s">
        <v>227</v>
      </c>
    </row>
    <row r="87" spans="1:18" ht="12.75">
      <c r="A87" s="27">
        <v>121262</v>
      </c>
      <c r="B87" s="22" t="s">
        <v>93</v>
      </c>
      <c r="C87" s="13" t="s">
        <v>453</v>
      </c>
      <c r="D87" s="40" t="s">
        <v>6</v>
      </c>
      <c r="E87" s="40">
        <v>4</v>
      </c>
      <c r="F87" s="147">
        <v>5</v>
      </c>
      <c r="G87" s="59" t="s">
        <v>202</v>
      </c>
      <c r="H87" s="59" t="s">
        <v>234</v>
      </c>
      <c r="I87" s="59" t="s">
        <v>234</v>
      </c>
      <c r="J87" s="59" t="s">
        <v>234</v>
      </c>
      <c r="K87" s="59" t="s">
        <v>234</v>
      </c>
      <c r="L87" s="59" t="s">
        <v>234</v>
      </c>
      <c r="M87" s="59" t="s">
        <v>234</v>
      </c>
      <c r="N87" s="59" t="s">
        <v>234</v>
      </c>
      <c r="O87" s="59" t="s">
        <v>234</v>
      </c>
      <c r="P87" s="59" t="s">
        <v>234</v>
      </c>
      <c r="Q87" s="146" t="s">
        <v>227</v>
      </c>
      <c r="R87" s="146" t="s">
        <v>227</v>
      </c>
    </row>
    <row r="88" spans="1:18" ht="12.75">
      <c r="A88" s="27">
        <v>121271</v>
      </c>
      <c r="B88" s="22" t="s">
        <v>94</v>
      </c>
      <c r="C88" s="13" t="s">
        <v>454</v>
      </c>
      <c r="D88" s="40" t="s">
        <v>6</v>
      </c>
      <c r="E88" s="40">
        <v>4</v>
      </c>
      <c r="F88" s="147">
        <v>5</v>
      </c>
      <c r="G88" s="59" t="s">
        <v>202</v>
      </c>
      <c r="H88" s="59" t="s">
        <v>234</v>
      </c>
      <c r="I88" s="59" t="s">
        <v>234</v>
      </c>
      <c r="J88" s="59" t="s">
        <v>234</v>
      </c>
      <c r="K88" s="59" t="s">
        <v>234</v>
      </c>
      <c r="L88" s="59" t="s">
        <v>234</v>
      </c>
      <c r="M88" s="59" t="s">
        <v>234</v>
      </c>
      <c r="N88" s="59" t="s">
        <v>234</v>
      </c>
      <c r="O88" s="59" t="s">
        <v>234</v>
      </c>
      <c r="P88" s="59" t="s">
        <v>234</v>
      </c>
      <c r="Q88" s="146" t="s">
        <v>227</v>
      </c>
      <c r="R88" s="146" t="s">
        <v>227</v>
      </c>
    </row>
    <row r="89" spans="1:18" ht="12.75">
      <c r="A89" s="27">
        <v>121280</v>
      </c>
      <c r="B89" s="46"/>
      <c r="C89" s="69" t="s">
        <v>455</v>
      </c>
      <c r="D89" s="40" t="s">
        <v>6</v>
      </c>
      <c r="E89" s="40">
        <v>4</v>
      </c>
      <c r="F89" s="147">
        <v>5</v>
      </c>
      <c r="G89" s="59" t="s">
        <v>240</v>
      </c>
      <c r="H89" s="59" t="s">
        <v>234</v>
      </c>
      <c r="I89" s="59" t="s">
        <v>234</v>
      </c>
      <c r="J89" s="59" t="s">
        <v>234</v>
      </c>
      <c r="K89" s="59" t="s">
        <v>234</v>
      </c>
      <c r="L89" s="59" t="s">
        <v>240</v>
      </c>
      <c r="M89" s="59" t="s">
        <v>232</v>
      </c>
      <c r="N89" s="59" t="s">
        <v>190</v>
      </c>
      <c r="O89" s="59" t="s">
        <v>191</v>
      </c>
      <c r="P89" s="59" t="s">
        <v>205</v>
      </c>
      <c r="Q89" s="146">
        <v>7</v>
      </c>
      <c r="R89" s="146">
        <v>9</v>
      </c>
    </row>
    <row r="90" spans="1:18" ht="12.75">
      <c r="A90" s="27">
        <v>121299</v>
      </c>
      <c r="B90" s="22" t="s">
        <v>95</v>
      </c>
      <c r="C90" s="13" t="s">
        <v>97</v>
      </c>
      <c r="D90" s="40" t="s">
        <v>6</v>
      </c>
      <c r="E90" s="40">
        <v>4</v>
      </c>
      <c r="F90" s="147">
        <v>5</v>
      </c>
      <c r="G90" s="59" t="s">
        <v>240</v>
      </c>
      <c r="H90" s="59" t="s">
        <v>234</v>
      </c>
      <c r="I90" s="59" t="s">
        <v>234</v>
      </c>
      <c r="J90" s="59" t="s">
        <v>234</v>
      </c>
      <c r="K90" s="59" t="s">
        <v>234</v>
      </c>
      <c r="L90" s="59" t="s">
        <v>240</v>
      </c>
      <c r="M90" s="59" t="s">
        <v>232</v>
      </c>
      <c r="N90" s="59" t="s">
        <v>222</v>
      </c>
      <c r="O90" s="59" t="s">
        <v>190</v>
      </c>
      <c r="P90" s="59" t="s">
        <v>204</v>
      </c>
      <c r="Q90" s="146" t="s">
        <v>227</v>
      </c>
      <c r="R90" s="146" t="s">
        <v>227</v>
      </c>
    </row>
    <row r="91" spans="1:18" ht="12.75">
      <c r="A91" s="27">
        <v>121309</v>
      </c>
      <c r="B91" s="22" t="s">
        <v>96</v>
      </c>
      <c r="C91" s="13" t="s">
        <v>98</v>
      </c>
      <c r="D91" s="40" t="s">
        <v>6</v>
      </c>
      <c r="E91" s="40">
        <v>4</v>
      </c>
      <c r="F91" s="147">
        <v>5</v>
      </c>
      <c r="G91" s="59" t="s">
        <v>202</v>
      </c>
      <c r="H91" s="59" t="s">
        <v>234</v>
      </c>
      <c r="I91" s="59" t="s">
        <v>234</v>
      </c>
      <c r="J91" s="59" t="s">
        <v>234</v>
      </c>
      <c r="K91" s="59" t="s">
        <v>234</v>
      </c>
      <c r="L91" s="59"/>
      <c r="M91" s="59"/>
      <c r="N91" s="59"/>
      <c r="O91" s="59"/>
      <c r="P91" s="59"/>
      <c r="Q91" s="146" t="s">
        <v>227</v>
      </c>
      <c r="R91" s="146" t="s">
        <v>227</v>
      </c>
    </row>
    <row r="92" spans="1:18" ht="12.75">
      <c r="A92" s="27">
        <v>121318</v>
      </c>
      <c r="B92" s="46"/>
      <c r="C92" s="69" t="s">
        <v>456</v>
      </c>
      <c r="D92" s="40" t="s">
        <v>6</v>
      </c>
      <c r="E92" s="40">
        <v>4</v>
      </c>
      <c r="F92" s="147">
        <v>4</v>
      </c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146">
        <v>7</v>
      </c>
      <c r="R92" s="146">
        <v>8</v>
      </c>
    </row>
    <row r="93" spans="1:18" ht="12.75">
      <c r="A93" s="27">
        <v>121327</v>
      </c>
      <c r="B93" s="22" t="s">
        <v>99</v>
      </c>
      <c r="C93" s="13" t="s">
        <v>457</v>
      </c>
      <c r="D93" s="40" t="s">
        <v>6</v>
      </c>
      <c r="E93" s="40">
        <v>4</v>
      </c>
      <c r="F93" s="147">
        <v>4</v>
      </c>
      <c r="G93" s="59" t="s">
        <v>240</v>
      </c>
      <c r="H93" s="59" t="s">
        <v>234</v>
      </c>
      <c r="I93" s="59" t="s">
        <v>234</v>
      </c>
      <c r="J93" s="59" t="s">
        <v>234</v>
      </c>
      <c r="K93" s="59" t="s">
        <v>234</v>
      </c>
      <c r="L93" s="59" t="s">
        <v>240</v>
      </c>
      <c r="M93" s="59" t="s">
        <v>233</v>
      </c>
      <c r="N93" s="59" t="s">
        <v>232</v>
      </c>
      <c r="O93" s="59" t="s">
        <v>222</v>
      </c>
      <c r="P93" s="59" t="s">
        <v>190</v>
      </c>
      <c r="Q93" s="146">
        <v>7</v>
      </c>
      <c r="R93" s="146">
        <v>8</v>
      </c>
    </row>
    <row r="94" spans="1:18" ht="12.75">
      <c r="A94" s="27">
        <v>121336</v>
      </c>
      <c r="B94" s="22" t="s">
        <v>100</v>
      </c>
      <c r="C94" s="13" t="s">
        <v>458</v>
      </c>
      <c r="D94" s="40" t="s">
        <v>6</v>
      </c>
      <c r="E94" s="40">
        <v>4</v>
      </c>
      <c r="F94" s="147">
        <v>4</v>
      </c>
      <c r="G94" s="59" t="s">
        <v>243</v>
      </c>
      <c r="H94" s="59" t="s">
        <v>234</v>
      </c>
      <c r="I94" s="59" t="s">
        <v>234</v>
      </c>
      <c r="J94" s="59" t="s">
        <v>234</v>
      </c>
      <c r="K94" s="59" t="s">
        <v>234</v>
      </c>
      <c r="L94" s="59" t="s">
        <v>240</v>
      </c>
      <c r="M94" s="59" t="s">
        <v>233</v>
      </c>
      <c r="N94" s="59" t="s">
        <v>232</v>
      </c>
      <c r="O94" s="59" t="s">
        <v>228</v>
      </c>
      <c r="P94" s="59" t="s">
        <v>222</v>
      </c>
      <c r="Q94" s="146">
        <v>7</v>
      </c>
      <c r="R94" s="146">
        <v>8</v>
      </c>
    </row>
    <row r="95" spans="1:18" ht="12.75">
      <c r="A95" s="27">
        <v>121345</v>
      </c>
      <c r="B95" s="22" t="s">
        <v>101</v>
      </c>
      <c r="C95" s="13" t="s">
        <v>459</v>
      </c>
      <c r="D95" s="40" t="s">
        <v>6</v>
      </c>
      <c r="E95" s="40">
        <v>3</v>
      </c>
      <c r="F95" s="147">
        <v>4</v>
      </c>
      <c r="G95" s="59" t="s">
        <v>240</v>
      </c>
      <c r="H95" s="59" t="s">
        <v>234</v>
      </c>
      <c r="I95" s="59" t="s">
        <v>234</v>
      </c>
      <c r="J95" s="59" t="s">
        <v>234</v>
      </c>
      <c r="K95" s="59" t="s">
        <v>234</v>
      </c>
      <c r="L95" s="59" t="s">
        <v>240</v>
      </c>
      <c r="M95" s="59" t="s">
        <v>232</v>
      </c>
      <c r="N95" s="59" t="s">
        <v>222</v>
      </c>
      <c r="O95" s="59" t="s">
        <v>190</v>
      </c>
      <c r="P95" s="59" t="s">
        <v>246</v>
      </c>
      <c r="Q95" s="146">
        <v>6</v>
      </c>
      <c r="R95" s="146">
        <v>8</v>
      </c>
    </row>
    <row r="96" spans="1:18" ht="12.75">
      <c r="A96" s="27">
        <v>121354</v>
      </c>
      <c r="B96" s="22" t="s">
        <v>102</v>
      </c>
      <c r="C96" s="13" t="s">
        <v>389</v>
      </c>
      <c r="D96" s="40" t="s">
        <v>6</v>
      </c>
      <c r="E96" s="40">
        <v>3</v>
      </c>
      <c r="F96" s="147">
        <v>5</v>
      </c>
      <c r="G96" s="59" t="s">
        <v>240</v>
      </c>
      <c r="H96" s="59" t="s">
        <v>234</v>
      </c>
      <c r="I96" s="59" t="s">
        <v>234</v>
      </c>
      <c r="J96" s="59" t="s">
        <v>234</v>
      </c>
      <c r="K96" s="59" t="s">
        <v>234</v>
      </c>
      <c r="L96" s="59" t="s">
        <v>240</v>
      </c>
      <c r="M96" s="59" t="s">
        <v>232</v>
      </c>
      <c r="N96" s="59" t="s">
        <v>190</v>
      </c>
      <c r="O96" s="59" t="s">
        <v>191</v>
      </c>
      <c r="P96" s="59" t="s">
        <v>205</v>
      </c>
      <c r="Q96" s="146">
        <v>6</v>
      </c>
      <c r="R96" s="146">
        <v>9</v>
      </c>
    </row>
    <row r="97" spans="1:18" ht="25.5">
      <c r="A97" s="33">
        <v>121363</v>
      </c>
      <c r="B97" s="23"/>
      <c r="C97" s="68" t="s">
        <v>460</v>
      </c>
      <c r="D97" s="45" t="s">
        <v>6</v>
      </c>
      <c r="E97" s="45">
        <v>3</v>
      </c>
      <c r="F97" s="147">
        <v>5</v>
      </c>
      <c r="G97" s="59" t="s">
        <v>240</v>
      </c>
      <c r="H97" s="59" t="s">
        <v>190</v>
      </c>
      <c r="I97" s="59" t="s">
        <v>132</v>
      </c>
      <c r="J97" s="59" t="s">
        <v>205</v>
      </c>
      <c r="K97" s="59" t="s">
        <v>197</v>
      </c>
      <c r="Q97" s="146" t="s">
        <v>246</v>
      </c>
      <c r="R97" s="146" t="s">
        <v>276</v>
      </c>
    </row>
    <row r="98" spans="1:18" ht="26.25" thickBot="1">
      <c r="A98" s="61"/>
      <c r="B98" s="62"/>
      <c r="C98" s="76" t="s">
        <v>496</v>
      </c>
      <c r="D98" s="63" t="s">
        <v>6</v>
      </c>
      <c r="E98" s="63">
        <v>3</v>
      </c>
      <c r="F98" s="147">
        <v>5</v>
      </c>
      <c r="G98" s="59"/>
      <c r="H98" s="59"/>
      <c r="I98" s="59"/>
      <c r="J98" s="59"/>
      <c r="K98" s="59"/>
      <c r="L98" s="59" t="s">
        <v>233</v>
      </c>
      <c r="M98" s="59" t="s">
        <v>191</v>
      </c>
      <c r="N98" s="59" t="s">
        <v>249</v>
      </c>
      <c r="O98" s="59" t="s">
        <v>197</v>
      </c>
      <c r="P98" s="59" t="s">
        <v>208</v>
      </c>
      <c r="Q98" s="146" t="s">
        <v>227</v>
      </c>
      <c r="R98" s="146" t="s">
        <v>227</v>
      </c>
    </row>
    <row r="99" spans="1:18" ht="12.75">
      <c r="A99" s="25">
        <v>121372</v>
      </c>
      <c r="B99" s="26"/>
      <c r="C99" s="70" t="s">
        <v>189</v>
      </c>
      <c r="D99" s="39" t="s">
        <v>6</v>
      </c>
      <c r="E99" s="39">
        <v>3</v>
      </c>
      <c r="F99" s="147">
        <v>4</v>
      </c>
      <c r="G99" s="59"/>
      <c r="H99" s="59"/>
      <c r="I99" s="59"/>
      <c r="J99" s="59"/>
      <c r="K99" s="59"/>
      <c r="L99" s="59" t="s">
        <v>233</v>
      </c>
      <c r="M99" s="59" t="s">
        <v>205</v>
      </c>
      <c r="N99" s="59" t="s">
        <v>221</v>
      </c>
      <c r="O99" s="59" t="s">
        <v>207</v>
      </c>
      <c r="P99" s="59" t="s">
        <v>208</v>
      </c>
      <c r="Q99" s="146" t="s">
        <v>227</v>
      </c>
      <c r="R99" s="146" t="s">
        <v>227</v>
      </c>
    </row>
    <row r="100" spans="1:18" ht="12.75">
      <c r="A100" s="27">
        <v>121381</v>
      </c>
      <c r="B100" s="22" t="s">
        <v>103</v>
      </c>
      <c r="C100" s="13" t="s">
        <v>105</v>
      </c>
      <c r="D100" s="40" t="s">
        <v>6</v>
      </c>
      <c r="E100" s="40">
        <v>3</v>
      </c>
      <c r="F100" s="147">
        <v>4</v>
      </c>
      <c r="G100" s="59" t="s">
        <v>243</v>
      </c>
      <c r="H100" s="59" t="s">
        <v>234</v>
      </c>
      <c r="I100" s="59" t="s">
        <v>234</v>
      </c>
      <c r="J100" s="59" t="s">
        <v>234</v>
      </c>
      <c r="K100" s="59" t="s">
        <v>234</v>
      </c>
      <c r="L100" s="59" t="s">
        <v>234</v>
      </c>
      <c r="M100" s="59" t="s">
        <v>234</v>
      </c>
      <c r="N100" s="59" t="s">
        <v>234</v>
      </c>
      <c r="O100" s="59" t="s">
        <v>234</v>
      </c>
      <c r="P100" s="59" t="s">
        <v>234</v>
      </c>
      <c r="Q100" s="146">
        <v>5</v>
      </c>
      <c r="R100" s="146">
        <v>7</v>
      </c>
    </row>
    <row r="101" spans="1:18" ht="12.75">
      <c r="A101" s="27">
        <v>121390</v>
      </c>
      <c r="B101" s="22" t="s">
        <v>104</v>
      </c>
      <c r="C101" s="13" t="s">
        <v>106</v>
      </c>
      <c r="D101" s="40" t="s">
        <v>6</v>
      </c>
      <c r="E101" s="40">
        <v>3</v>
      </c>
      <c r="F101" s="147">
        <v>4</v>
      </c>
      <c r="G101" s="59" t="s">
        <v>243</v>
      </c>
      <c r="H101" s="59" t="s">
        <v>234</v>
      </c>
      <c r="I101" s="59" t="s">
        <v>234</v>
      </c>
      <c r="J101" s="59" t="s">
        <v>234</v>
      </c>
      <c r="K101" s="59" t="s">
        <v>234</v>
      </c>
      <c r="L101" s="59" t="s">
        <v>234</v>
      </c>
      <c r="M101" s="59" t="s">
        <v>234</v>
      </c>
      <c r="N101" s="59" t="s">
        <v>234</v>
      </c>
      <c r="O101" s="59" t="s">
        <v>234</v>
      </c>
      <c r="P101" s="59" t="s">
        <v>234</v>
      </c>
      <c r="Q101" s="146">
        <v>5</v>
      </c>
      <c r="R101" s="146">
        <v>7</v>
      </c>
    </row>
    <row r="102" spans="1:18" ht="12.75">
      <c r="A102" s="27">
        <v>121400</v>
      </c>
      <c r="B102" s="22" t="s">
        <v>130</v>
      </c>
      <c r="C102" s="13" t="s">
        <v>390</v>
      </c>
      <c r="D102" s="40" t="s">
        <v>6</v>
      </c>
      <c r="E102" s="40">
        <v>3</v>
      </c>
      <c r="F102" s="147">
        <v>5</v>
      </c>
      <c r="G102" s="59" t="s">
        <v>243</v>
      </c>
      <c r="H102" s="59" t="s">
        <v>234</v>
      </c>
      <c r="I102" s="59" t="s">
        <v>234</v>
      </c>
      <c r="J102" s="59" t="s">
        <v>234</v>
      </c>
      <c r="K102" s="59" t="s">
        <v>234</v>
      </c>
      <c r="L102" s="59" t="s">
        <v>233</v>
      </c>
      <c r="M102" s="59" t="s">
        <v>205</v>
      </c>
      <c r="N102" s="59" t="s">
        <v>221</v>
      </c>
      <c r="O102" s="59" t="s">
        <v>208</v>
      </c>
      <c r="P102" s="59" t="s">
        <v>200</v>
      </c>
      <c r="Q102" s="146">
        <v>6</v>
      </c>
      <c r="R102" s="146">
        <v>9</v>
      </c>
    </row>
    <row r="103" spans="1:18" ht="12.75">
      <c r="A103" s="27">
        <v>121419</v>
      </c>
      <c r="B103" s="22" t="s">
        <v>107</v>
      </c>
      <c r="C103" s="13" t="s">
        <v>461</v>
      </c>
      <c r="D103" s="40" t="s">
        <v>6</v>
      </c>
      <c r="E103" s="40">
        <v>2</v>
      </c>
      <c r="F103" s="147">
        <v>3</v>
      </c>
      <c r="G103" s="59" t="s">
        <v>243</v>
      </c>
      <c r="H103" s="59" t="s">
        <v>234</v>
      </c>
      <c r="I103" s="59" t="s">
        <v>234</v>
      </c>
      <c r="J103" s="59" t="s">
        <v>234</v>
      </c>
      <c r="K103" s="59" t="s">
        <v>234</v>
      </c>
      <c r="L103" s="59" t="s">
        <v>233</v>
      </c>
      <c r="M103" s="59" t="s">
        <v>205</v>
      </c>
      <c r="N103" s="59" t="s">
        <v>221</v>
      </c>
      <c r="O103" s="59" t="s">
        <v>208</v>
      </c>
      <c r="P103" s="59" t="s">
        <v>200</v>
      </c>
      <c r="Q103" s="146">
        <v>4</v>
      </c>
      <c r="R103" s="146">
        <v>6</v>
      </c>
    </row>
    <row r="104" spans="1:18" ht="12.75">
      <c r="A104" s="27">
        <v>121428</v>
      </c>
      <c r="B104" s="22"/>
      <c r="C104" s="69" t="s">
        <v>462</v>
      </c>
      <c r="D104" s="40" t="s">
        <v>6</v>
      </c>
      <c r="E104" s="40">
        <v>3</v>
      </c>
      <c r="F104" s="147">
        <v>5</v>
      </c>
      <c r="G104" s="59"/>
      <c r="H104" s="59"/>
      <c r="I104" s="59"/>
      <c r="J104" s="59"/>
      <c r="K104" s="59"/>
      <c r="L104" s="59" t="s">
        <v>233</v>
      </c>
      <c r="M104" s="59" t="s">
        <v>190</v>
      </c>
      <c r="N104" s="59" t="s">
        <v>132</v>
      </c>
      <c r="O104" s="59" t="s">
        <v>206</v>
      </c>
      <c r="P104" s="59" t="s">
        <v>211</v>
      </c>
      <c r="Q104" s="146" t="s">
        <v>227</v>
      </c>
      <c r="R104" s="146" t="s">
        <v>227</v>
      </c>
    </row>
    <row r="105" spans="1:18" ht="12.75">
      <c r="A105" s="27">
        <v>121437</v>
      </c>
      <c r="B105" s="22" t="s">
        <v>108</v>
      </c>
      <c r="C105" s="13" t="s">
        <v>110</v>
      </c>
      <c r="D105" s="40" t="s">
        <v>6</v>
      </c>
      <c r="E105" s="40">
        <v>3</v>
      </c>
      <c r="F105" s="147">
        <v>5</v>
      </c>
      <c r="G105" s="59" t="s">
        <v>243</v>
      </c>
      <c r="H105" s="59" t="s">
        <v>234</v>
      </c>
      <c r="I105" s="59" t="s">
        <v>234</v>
      </c>
      <c r="J105" s="59" t="s">
        <v>234</v>
      </c>
      <c r="K105" s="59" t="s">
        <v>234</v>
      </c>
      <c r="L105" s="59" t="s">
        <v>234</v>
      </c>
      <c r="M105" s="59" t="s">
        <v>234</v>
      </c>
      <c r="N105" s="59" t="s">
        <v>234</v>
      </c>
      <c r="O105" s="59" t="s">
        <v>234</v>
      </c>
      <c r="P105" s="59" t="s">
        <v>234</v>
      </c>
      <c r="Q105" s="146">
        <v>6</v>
      </c>
      <c r="R105" s="146">
        <v>9</v>
      </c>
    </row>
    <row r="106" spans="1:18" ht="12.75">
      <c r="A106" s="27">
        <v>121446</v>
      </c>
      <c r="B106" s="22" t="s">
        <v>109</v>
      </c>
      <c r="C106" s="13" t="s">
        <v>111</v>
      </c>
      <c r="D106" s="40" t="s">
        <v>6</v>
      </c>
      <c r="E106" s="40">
        <v>3</v>
      </c>
      <c r="F106" s="147">
        <v>5</v>
      </c>
      <c r="G106" s="59" t="s">
        <v>243</v>
      </c>
      <c r="H106" s="59" t="s">
        <v>234</v>
      </c>
      <c r="I106" s="59" t="s">
        <v>234</v>
      </c>
      <c r="J106" s="59" t="s">
        <v>234</v>
      </c>
      <c r="K106" s="59" t="s">
        <v>234</v>
      </c>
      <c r="L106" s="59" t="s">
        <v>234</v>
      </c>
      <c r="M106" s="59" t="s">
        <v>234</v>
      </c>
      <c r="N106" s="59" t="s">
        <v>234</v>
      </c>
      <c r="O106" s="59" t="s">
        <v>234</v>
      </c>
      <c r="P106" s="59" t="s">
        <v>234</v>
      </c>
      <c r="Q106" s="146">
        <v>6</v>
      </c>
      <c r="R106" s="146">
        <v>9</v>
      </c>
    </row>
    <row r="107" spans="1:18" ht="12.75">
      <c r="A107" s="27">
        <v>121455</v>
      </c>
      <c r="B107" s="22" t="s">
        <v>112</v>
      </c>
      <c r="C107" s="13" t="s">
        <v>391</v>
      </c>
      <c r="D107" s="40" t="s">
        <v>6</v>
      </c>
      <c r="E107" s="40">
        <v>3</v>
      </c>
      <c r="F107" s="147">
        <v>5</v>
      </c>
      <c r="G107" s="59" t="s">
        <v>243</v>
      </c>
      <c r="H107" s="59" t="s">
        <v>234</v>
      </c>
      <c r="I107" s="59" t="s">
        <v>234</v>
      </c>
      <c r="J107" s="59" t="s">
        <v>234</v>
      </c>
      <c r="K107" s="59" t="s">
        <v>234</v>
      </c>
      <c r="L107" s="59" t="s">
        <v>233</v>
      </c>
      <c r="M107" s="59" t="s">
        <v>132</v>
      </c>
      <c r="N107" s="59" t="s">
        <v>197</v>
      </c>
      <c r="O107" s="59" t="s">
        <v>221</v>
      </c>
      <c r="P107" s="59" t="s">
        <v>207</v>
      </c>
      <c r="Q107" s="146">
        <v>6</v>
      </c>
      <c r="R107" s="146">
        <v>9</v>
      </c>
    </row>
    <row r="108" spans="1:18" ht="12.75">
      <c r="A108" s="27">
        <v>121464</v>
      </c>
      <c r="B108" s="22" t="s">
        <v>113</v>
      </c>
      <c r="C108" s="13" t="s">
        <v>463</v>
      </c>
      <c r="D108" s="40" t="s">
        <v>6</v>
      </c>
      <c r="E108" s="40">
        <v>4</v>
      </c>
      <c r="F108" s="147">
        <v>5</v>
      </c>
      <c r="G108" s="59" t="s">
        <v>243</v>
      </c>
      <c r="H108" s="59" t="s">
        <v>234</v>
      </c>
      <c r="I108" s="59" t="s">
        <v>234</v>
      </c>
      <c r="J108" s="59" t="s">
        <v>234</v>
      </c>
      <c r="K108" s="59" t="s">
        <v>234</v>
      </c>
      <c r="L108" s="59" t="s">
        <v>233</v>
      </c>
      <c r="M108" s="59" t="s">
        <v>132</v>
      </c>
      <c r="N108" s="59" t="s">
        <v>205</v>
      </c>
      <c r="O108" s="59" t="s">
        <v>206</v>
      </c>
      <c r="P108" s="59" t="s">
        <v>197</v>
      </c>
      <c r="Q108" s="146">
        <v>7</v>
      </c>
      <c r="R108" s="146">
        <v>10</v>
      </c>
    </row>
    <row r="109" spans="1:18" ht="12.75">
      <c r="A109" s="27">
        <v>121473</v>
      </c>
      <c r="B109" s="22" t="s">
        <v>114</v>
      </c>
      <c r="C109" s="13" t="s">
        <v>392</v>
      </c>
      <c r="D109" s="40" t="s">
        <v>6</v>
      </c>
      <c r="E109" s="40">
        <v>4</v>
      </c>
      <c r="F109" s="147">
        <v>5</v>
      </c>
      <c r="G109" s="59" t="s">
        <v>243</v>
      </c>
      <c r="H109" s="59" t="s">
        <v>234</v>
      </c>
      <c r="I109" s="59" t="s">
        <v>234</v>
      </c>
      <c r="J109" s="59" t="s">
        <v>234</v>
      </c>
      <c r="K109" s="59" t="s">
        <v>234</v>
      </c>
      <c r="L109" s="59" t="s">
        <v>233</v>
      </c>
      <c r="M109" s="59" t="s">
        <v>191</v>
      </c>
      <c r="N109" s="59" t="s">
        <v>132</v>
      </c>
      <c r="O109" s="59" t="s">
        <v>205</v>
      </c>
      <c r="P109" s="59" t="s">
        <v>206</v>
      </c>
      <c r="Q109" s="146">
        <v>7</v>
      </c>
      <c r="R109" s="146">
        <v>10</v>
      </c>
    </row>
    <row r="110" spans="1:18" ht="12.75">
      <c r="A110" s="27">
        <v>121482</v>
      </c>
      <c r="B110" s="22" t="s">
        <v>115</v>
      </c>
      <c r="C110" s="13" t="s">
        <v>464</v>
      </c>
      <c r="D110" s="40" t="s">
        <v>6</v>
      </c>
      <c r="E110" s="40">
        <v>3</v>
      </c>
      <c r="F110" s="147">
        <v>5</v>
      </c>
      <c r="G110" s="59" t="s">
        <v>243</v>
      </c>
      <c r="H110" s="59" t="s">
        <v>234</v>
      </c>
      <c r="I110" s="59" t="s">
        <v>234</v>
      </c>
      <c r="J110" s="59" t="s">
        <v>234</v>
      </c>
      <c r="K110" s="59" t="s">
        <v>234</v>
      </c>
      <c r="L110" s="59" t="s">
        <v>233</v>
      </c>
      <c r="M110" s="59" t="s">
        <v>216</v>
      </c>
      <c r="N110" s="59" t="s">
        <v>211</v>
      </c>
      <c r="O110" s="59" t="s">
        <v>207</v>
      </c>
      <c r="P110" s="59" t="s">
        <v>208</v>
      </c>
      <c r="Q110" s="146">
        <v>6</v>
      </c>
      <c r="R110" s="146">
        <v>9</v>
      </c>
    </row>
    <row r="111" spans="1:18" ht="12.75">
      <c r="A111" s="27">
        <v>121491</v>
      </c>
      <c r="B111" s="22" t="s">
        <v>116</v>
      </c>
      <c r="C111" s="13" t="s">
        <v>465</v>
      </c>
      <c r="D111" s="40" t="s">
        <v>6</v>
      </c>
      <c r="E111" s="40">
        <v>3</v>
      </c>
      <c r="F111" s="147">
        <v>5</v>
      </c>
      <c r="G111" s="59" t="s">
        <v>243</v>
      </c>
      <c r="H111" s="59" t="s">
        <v>234</v>
      </c>
      <c r="I111" s="59" t="s">
        <v>234</v>
      </c>
      <c r="J111" s="59" t="s">
        <v>234</v>
      </c>
      <c r="K111" s="59" t="s">
        <v>234</v>
      </c>
      <c r="L111" s="59" t="s">
        <v>233</v>
      </c>
      <c r="M111" s="59" t="s">
        <v>216</v>
      </c>
      <c r="N111" s="59" t="s">
        <v>211</v>
      </c>
      <c r="O111" s="59" t="s">
        <v>207</v>
      </c>
      <c r="P111" s="59" t="s">
        <v>208</v>
      </c>
      <c r="Q111" s="146">
        <v>6</v>
      </c>
      <c r="R111" s="146">
        <v>9</v>
      </c>
    </row>
    <row r="112" spans="1:18" ht="12.75">
      <c r="A112" s="27">
        <v>121501</v>
      </c>
      <c r="B112" s="22" t="s">
        <v>117</v>
      </c>
      <c r="C112" s="13" t="s">
        <v>393</v>
      </c>
      <c r="D112" s="40" t="s">
        <v>6</v>
      </c>
      <c r="E112" s="40">
        <v>3</v>
      </c>
      <c r="F112" s="147">
        <v>5</v>
      </c>
      <c r="G112" s="59" t="s">
        <v>243</v>
      </c>
      <c r="H112" s="59" t="s">
        <v>234</v>
      </c>
      <c r="I112" s="59" t="s">
        <v>234</v>
      </c>
      <c r="J112" s="59" t="s">
        <v>234</v>
      </c>
      <c r="K112" s="59" t="s">
        <v>234</v>
      </c>
      <c r="L112" s="59" t="s">
        <v>233</v>
      </c>
      <c r="M112" s="59" t="s">
        <v>197</v>
      </c>
      <c r="N112" s="59" t="s">
        <v>221</v>
      </c>
      <c r="O112" s="59" t="s">
        <v>199</v>
      </c>
      <c r="P112" s="59" t="s">
        <v>200</v>
      </c>
      <c r="Q112" s="146">
        <v>6</v>
      </c>
      <c r="R112" s="146">
        <v>9</v>
      </c>
    </row>
    <row r="113" spans="1:18" ht="12.75">
      <c r="A113" s="27">
        <v>121510</v>
      </c>
      <c r="B113" s="22" t="s">
        <v>284</v>
      </c>
      <c r="C113" s="13" t="s">
        <v>394</v>
      </c>
      <c r="D113" s="40" t="s">
        <v>6</v>
      </c>
      <c r="E113" s="40">
        <v>4</v>
      </c>
      <c r="F113" s="147">
        <v>5</v>
      </c>
      <c r="G113" s="59" t="s">
        <v>243</v>
      </c>
      <c r="H113" s="59" t="s">
        <v>234</v>
      </c>
      <c r="I113" s="59" t="s">
        <v>234</v>
      </c>
      <c r="J113" s="59" t="s">
        <v>234</v>
      </c>
      <c r="K113" s="59" t="s">
        <v>234</v>
      </c>
      <c r="L113" s="59" t="s">
        <v>233</v>
      </c>
      <c r="M113" s="59" t="s">
        <v>205</v>
      </c>
      <c r="N113" s="59" t="s">
        <v>211</v>
      </c>
      <c r="O113" s="59" t="s">
        <v>199</v>
      </c>
      <c r="P113" s="59" t="s">
        <v>200</v>
      </c>
      <c r="Q113" s="146">
        <v>7</v>
      </c>
      <c r="R113" s="146">
        <v>10</v>
      </c>
    </row>
    <row r="114" spans="1:18" ht="12.75">
      <c r="A114" s="27">
        <v>121529</v>
      </c>
      <c r="B114" s="22" t="s">
        <v>118</v>
      </c>
      <c r="C114" s="13" t="s">
        <v>395</v>
      </c>
      <c r="D114" s="40" t="s">
        <v>6</v>
      </c>
      <c r="E114" s="40">
        <v>3</v>
      </c>
      <c r="F114" s="147">
        <v>5</v>
      </c>
      <c r="G114" s="59" t="s">
        <v>243</v>
      </c>
      <c r="H114" s="59" t="s">
        <v>234</v>
      </c>
      <c r="I114" s="59" t="s">
        <v>234</v>
      </c>
      <c r="J114" s="59" t="s">
        <v>234</v>
      </c>
      <c r="K114" s="59" t="s">
        <v>234</v>
      </c>
      <c r="L114" s="59" t="s">
        <v>233</v>
      </c>
      <c r="M114" s="59" t="s">
        <v>232</v>
      </c>
      <c r="N114" s="59" t="s">
        <v>191</v>
      </c>
      <c r="O114" s="59" t="s">
        <v>132</v>
      </c>
      <c r="P114" s="59" t="s">
        <v>205</v>
      </c>
      <c r="Q114" s="146">
        <v>6</v>
      </c>
      <c r="R114" s="146">
        <v>9</v>
      </c>
    </row>
    <row r="115" spans="1:18" ht="12.75">
      <c r="A115" s="27">
        <v>121538</v>
      </c>
      <c r="B115" s="22" t="s">
        <v>119</v>
      </c>
      <c r="C115" s="13" t="s">
        <v>466</v>
      </c>
      <c r="D115" s="40" t="s">
        <v>6</v>
      </c>
      <c r="E115" s="40">
        <v>3</v>
      </c>
      <c r="F115" s="147">
        <v>5</v>
      </c>
      <c r="G115" s="59" t="s">
        <v>243</v>
      </c>
      <c r="H115" s="59" t="s">
        <v>234</v>
      </c>
      <c r="I115" s="59" t="s">
        <v>234</v>
      </c>
      <c r="J115" s="59" t="s">
        <v>234</v>
      </c>
      <c r="K115" s="59" t="s">
        <v>234</v>
      </c>
      <c r="L115" s="59" t="s">
        <v>233</v>
      </c>
      <c r="M115" s="59" t="s">
        <v>132</v>
      </c>
      <c r="N115" s="59" t="s">
        <v>206</v>
      </c>
      <c r="O115" s="59" t="s">
        <v>197</v>
      </c>
      <c r="P115" s="59" t="s">
        <v>221</v>
      </c>
      <c r="Q115" s="146">
        <v>6</v>
      </c>
      <c r="R115" s="146">
        <v>9</v>
      </c>
    </row>
    <row r="116" spans="1:18" ht="12.75">
      <c r="A116" s="27">
        <v>121547</v>
      </c>
      <c r="B116" s="22" t="s">
        <v>120</v>
      </c>
      <c r="C116" s="13" t="s">
        <v>123</v>
      </c>
      <c r="D116" s="40" t="s">
        <v>6</v>
      </c>
      <c r="E116" s="40">
        <v>3</v>
      </c>
      <c r="F116" s="147">
        <v>5</v>
      </c>
      <c r="G116" s="59" t="s">
        <v>243</v>
      </c>
      <c r="H116" s="59" t="s">
        <v>234</v>
      </c>
      <c r="I116" s="59" t="s">
        <v>234</v>
      </c>
      <c r="J116" s="59" t="s">
        <v>234</v>
      </c>
      <c r="K116" s="59" t="s">
        <v>234</v>
      </c>
      <c r="L116" s="59" t="s">
        <v>233</v>
      </c>
      <c r="M116" s="59" t="s">
        <v>205</v>
      </c>
      <c r="N116" s="59" t="s">
        <v>221</v>
      </c>
      <c r="O116" s="59" t="s">
        <v>207</v>
      </c>
      <c r="P116" s="59" t="s">
        <v>200</v>
      </c>
      <c r="Q116" s="146">
        <v>6</v>
      </c>
      <c r="R116" s="146">
        <v>9</v>
      </c>
    </row>
    <row r="117" spans="1:18" ht="12.75">
      <c r="A117" s="27">
        <v>121547</v>
      </c>
      <c r="B117" s="22" t="s">
        <v>121</v>
      </c>
      <c r="C117" s="13" t="s">
        <v>124</v>
      </c>
      <c r="D117" s="40" t="s">
        <v>6</v>
      </c>
      <c r="E117" s="40">
        <v>3</v>
      </c>
      <c r="F117" s="147">
        <v>5</v>
      </c>
      <c r="G117" s="59" t="s">
        <v>202</v>
      </c>
      <c r="H117" s="59" t="s">
        <v>234</v>
      </c>
      <c r="I117" s="59" t="s">
        <v>234</v>
      </c>
      <c r="J117" s="59" t="s">
        <v>234</v>
      </c>
      <c r="K117" s="59" t="s">
        <v>234</v>
      </c>
      <c r="L117" s="59" t="s">
        <v>234</v>
      </c>
      <c r="M117" s="59" t="s">
        <v>234</v>
      </c>
      <c r="N117" s="59" t="s">
        <v>234</v>
      </c>
      <c r="O117" s="59" t="s">
        <v>234</v>
      </c>
      <c r="P117" s="59" t="s">
        <v>234</v>
      </c>
      <c r="Q117" s="146" t="s">
        <v>227</v>
      </c>
      <c r="R117" s="146" t="s">
        <v>227</v>
      </c>
    </row>
    <row r="118" spans="1:18" ht="12.75">
      <c r="A118" s="27">
        <v>121547</v>
      </c>
      <c r="B118" s="22" t="s">
        <v>122</v>
      </c>
      <c r="C118" s="13" t="s">
        <v>467</v>
      </c>
      <c r="D118" s="40" t="s">
        <v>6</v>
      </c>
      <c r="E118" s="40">
        <v>3</v>
      </c>
      <c r="F118" s="147">
        <v>5</v>
      </c>
      <c r="G118" s="59" t="s">
        <v>202</v>
      </c>
      <c r="H118" s="59" t="s">
        <v>234</v>
      </c>
      <c r="I118" s="59" t="s">
        <v>234</v>
      </c>
      <c r="J118" s="59" t="s">
        <v>234</v>
      </c>
      <c r="K118" s="59" t="s">
        <v>234</v>
      </c>
      <c r="L118" s="59" t="s">
        <v>234</v>
      </c>
      <c r="M118" s="59" t="s">
        <v>234</v>
      </c>
      <c r="N118" s="59" t="s">
        <v>234</v>
      </c>
      <c r="O118" s="59" t="s">
        <v>234</v>
      </c>
      <c r="P118" s="59" t="s">
        <v>234</v>
      </c>
      <c r="Q118" s="146" t="s">
        <v>227</v>
      </c>
      <c r="R118" s="146" t="s">
        <v>227</v>
      </c>
    </row>
    <row r="119" spans="1:18" ht="12.75">
      <c r="A119" s="27">
        <v>121556</v>
      </c>
      <c r="B119" s="22" t="s">
        <v>125</v>
      </c>
      <c r="C119" s="13" t="s">
        <v>468</v>
      </c>
      <c r="D119" s="40" t="s">
        <v>6</v>
      </c>
      <c r="E119" s="40">
        <v>3</v>
      </c>
      <c r="F119" s="147">
        <v>5</v>
      </c>
      <c r="G119" s="59" t="s">
        <v>243</v>
      </c>
      <c r="H119" s="59" t="s">
        <v>234</v>
      </c>
      <c r="I119" s="59" t="s">
        <v>234</v>
      </c>
      <c r="J119" s="59" t="s">
        <v>234</v>
      </c>
      <c r="K119" s="59" t="s">
        <v>234</v>
      </c>
      <c r="L119" s="59" t="s">
        <v>233</v>
      </c>
      <c r="M119" s="59" t="s">
        <v>197</v>
      </c>
      <c r="N119" s="59" t="s">
        <v>211</v>
      </c>
      <c r="O119" s="59" t="s">
        <v>199</v>
      </c>
      <c r="P119" s="59" t="s">
        <v>200</v>
      </c>
      <c r="Q119" s="146">
        <v>6</v>
      </c>
      <c r="R119" s="146">
        <v>9</v>
      </c>
    </row>
    <row r="120" spans="1:18" ht="12.75">
      <c r="A120" s="27">
        <v>121565</v>
      </c>
      <c r="B120" s="22" t="s">
        <v>126</v>
      </c>
      <c r="C120" s="13" t="s">
        <v>396</v>
      </c>
      <c r="D120" s="40" t="s">
        <v>6</v>
      </c>
      <c r="E120" s="40">
        <v>3</v>
      </c>
      <c r="F120" s="147">
        <v>5</v>
      </c>
      <c r="G120" s="59" t="s">
        <v>243</v>
      </c>
      <c r="H120" s="59" t="s">
        <v>234</v>
      </c>
      <c r="I120" s="59" t="s">
        <v>234</v>
      </c>
      <c r="J120" s="59" t="s">
        <v>234</v>
      </c>
      <c r="K120" s="59" t="s">
        <v>234</v>
      </c>
      <c r="L120" s="59" t="s">
        <v>233</v>
      </c>
      <c r="M120" s="59" t="s">
        <v>197</v>
      </c>
      <c r="N120" s="59" t="s">
        <v>221</v>
      </c>
      <c r="O120" s="59" t="s">
        <v>207</v>
      </c>
      <c r="P120" s="59" t="s">
        <v>200</v>
      </c>
      <c r="Q120" s="146">
        <v>6</v>
      </c>
      <c r="R120" s="146">
        <v>9</v>
      </c>
    </row>
    <row r="121" spans="1:18" ht="12.75">
      <c r="A121" s="27">
        <v>121574</v>
      </c>
      <c r="B121" s="22" t="s">
        <v>127</v>
      </c>
      <c r="C121" s="13" t="s">
        <v>469</v>
      </c>
      <c r="D121" s="40" t="s">
        <v>6</v>
      </c>
      <c r="E121" s="40">
        <v>3</v>
      </c>
      <c r="F121" s="147">
        <v>5</v>
      </c>
      <c r="G121" s="59" t="s">
        <v>243</v>
      </c>
      <c r="H121" s="59" t="s">
        <v>234</v>
      </c>
      <c r="I121" s="59" t="s">
        <v>234</v>
      </c>
      <c r="J121" s="59" t="s">
        <v>234</v>
      </c>
      <c r="K121" s="59" t="s">
        <v>234</v>
      </c>
      <c r="L121" s="59" t="s">
        <v>233</v>
      </c>
      <c r="M121" s="59" t="s">
        <v>226</v>
      </c>
      <c r="N121" s="59" t="s">
        <v>221</v>
      </c>
      <c r="O121" s="59" t="s">
        <v>207</v>
      </c>
      <c r="P121" s="59" t="s">
        <v>200</v>
      </c>
      <c r="Q121" s="146">
        <v>6</v>
      </c>
      <c r="R121" s="146">
        <v>9</v>
      </c>
    </row>
    <row r="122" spans="1:18" ht="12.75">
      <c r="A122" s="27">
        <v>121583</v>
      </c>
      <c r="B122" s="22" t="s">
        <v>128</v>
      </c>
      <c r="C122" s="13" t="s">
        <v>470</v>
      </c>
      <c r="D122" s="40" t="s">
        <v>6</v>
      </c>
      <c r="E122" s="40">
        <v>4</v>
      </c>
      <c r="F122" s="147">
        <v>5</v>
      </c>
      <c r="G122" s="59" t="s">
        <v>243</v>
      </c>
      <c r="H122" s="59" t="s">
        <v>234</v>
      </c>
      <c r="I122" s="59" t="s">
        <v>234</v>
      </c>
      <c r="J122" s="59" t="s">
        <v>234</v>
      </c>
      <c r="K122" s="59" t="s">
        <v>234</v>
      </c>
      <c r="L122" s="59" t="s">
        <v>233</v>
      </c>
      <c r="M122" s="59" t="s">
        <v>205</v>
      </c>
      <c r="N122" s="59" t="s">
        <v>211</v>
      </c>
      <c r="O122" s="59" t="s">
        <v>199</v>
      </c>
      <c r="P122" s="59" t="s">
        <v>200</v>
      </c>
      <c r="Q122" s="146">
        <v>7</v>
      </c>
      <c r="R122" s="146">
        <v>10</v>
      </c>
    </row>
    <row r="123" spans="1:18" ht="12.75">
      <c r="A123" s="27">
        <v>121592</v>
      </c>
      <c r="B123" s="22" t="s">
        <v>129</v>
      </c>
      <c r="C123" s="13" t="s">
        <v>471</v>
      </c>
      <c r="D123" s="40" t="s">
        <v>6</v>
      </c>
      <c r="E123" s="40">
        <v>4</v>
      </c>
      <c r="F123" s="147">
        <v>5</v>
      </c>
      <c r="G123" s="59" t="s">
        <v>243</v>
      </c>
      <c r="H123" s="59" t="s">
        <v>234</v>
      </c>
      <c r="I123" s="59" t="s">
        <v>234</v>
      </c>
      <c r="J123" s="59" t="s">
        <v>234</v>
      </c>
      <c r="K123" s="59" t="s">
        <v>234</v>
      </c>
      <c r="L123" s="59" t="s">
        <v>233</v>
      </c>
      <c r="M123" s="59" t="s">
        <v>205</v>
      </c>
      <c r="N123" s="59" t="s">
        <v>206</v>
      </c>
      <c r="O123" s="59" t="s">
        <v>216</v>
      </c>
      <c r="P123" s="59" t="s">
        <v>211</v>
      </c>
      <c r="Q123" s="146">
        <v>7</v>
      </c>
      <c r="R123" s="146">
        <v>10</v>
      </c>
    </row>
    <row r="124" spans="1:18" ht="25.5">
      <c r="A124" s="27">
        <v>121602</v>
      </c>
      <c r="B124" s="22"/>
      <c r="C124" s="69" t="s">
        <v>472</v>
      </c>
      <c r="D124" s="40" t="s">
        <v>6</v>
      </c>
      <c r="E124" s="40">
        <v>4</v>
      </c>
      <c r="F124" s="147">
        <v>5</v>
      </c>
      <c r="G124" s="59" t="s">
        <v>243</v>
      </c>
      <c r="H124" s="59" t="s">
        <v>232</v>
      </c>
      <c r="I124" s="59" t="s">
        <v>191</v>
      </c>
      <c r="J124" s="59" t="s">
        <v>205</v>
      </c>
      <c r="K124" s="59" t="s">
        <v>210</v>
      </c>
      <c r="Q124" s="146">
        <v>0</v>
      </c>
      <c r="R124" s="146">
        <v>0</v>
      </c>
    </row>
    <row r="125" spans="1:18" ht="25.5">
      <c r="A125" s="33"/>
      <c r="B125" s="23"/>
      <c r="C125" s="76" t="s">
        <v>269</v>
      </c>
      <c r="D125" s="45" t="s">
        <v>6</v>
      </c>
      <c r="E125" s="45">
        <v>4</v>
      </c>
      <c r="F125" s="147">
        <v>5</v>
      </c>
      <c r="G125" s="59"/>
      <c r="H125" s="59"/>
      <c r="I125" s="59"/>
      <c r="J125" s="59"/>
      <c r="K125" s="59"/>
      <c r="L125" s="59" t="s">
        <v>222</v>
      </c>
      <c r="M125" s="59" t="s">
        <v>211</v>
      </c>
      <c r="N125" s="59" t="s">
        <v>207</v>
      </c>
      <c r="O125" s="59" t="s">
        <v>209</v>
      </c>
      <c r="P125" s="59" t="s">
        <v>201</v>
      </c>
      <c r="Q125" s="146" t="s">
        <v>227</v>
      </c>
      <c r="R125" s="146" t="s">
        <v>227</v>
      </c>
    </row>
    <row r="126" spans="1:18" ht="13.5" thickBot="1">
      <c r="A126" s="33">
        <v>121611</v>
      </c>
      <c r="B126" s="23" t="s">
        <v>133</v>
      </c>
      <c r="C126" s="71" t="s">
        <v>397</v>
      </c>
      <c r="D126" s="45" t="s">
        <v>6</v>
      </c>
      <c r="E126" s="45">
        <v>3</v>
      </c>
      <c r="F126" s="147">
        <v>5</v>
      </c>
      <c r="G126" s="59" t="s">
        <v>203</v>
      </c>
      <c r="H126" s="59" t="s">
        <v>243</v>
      </c>
      <c r="I126" s="59" t="s">
        <v>240</v>
      </c>
      <c r="J126" s="59" t="s">
        <v>233</v>
      </c>
      <c r="K126" s="59" t="s">
        <v>240</v>
      </c>
      <c r="L126" s="59" t="s">
        <v>243</v>
      </c>
      <c r="M126" s="59" t="s">
        <v>232</v>
      </c>
      <c r="N126" s="59" t="s">
        <v>222</v>
      </c>
      <c r="O126" s="59" t="s">
        <v>270</v>
      </c>
      <c r="P126" s="59" t="s">
        <v>190</v>
      </c>
      <c r="Q126" s="146">
        <v>6</v>
      </c>
      <c r="R126" s="146">
        <v>9</v>
      </c>
    </row>
    <row r="127" spans="1:18" ht="12.75">
      <c r="A127" s="47">
        <v>121620</v>
      </c>
      <c r="B127" s="48"/>
      <c r="C127" s="72" t="s">
        <v>473</v>
      </c>
      <c r="D127" s="39" t="s">
        <v>6</v>
      </c>
      <c r="E127" s="39">
        <v>3</v>
      </c>
      <c r="F127" s="147">
        <v>5</v>
      </c>
      <c r="G127" s="59" t="s">
        <v>242</v>
      </c>
      <c r="H127" s="59" t="s">
        <v>234</v>
      </c>
      <c r="I127" s="59" t="s">
        <v>234</v>
      </c>
      <c r="J127" s="59" t="s">
        <v>234</v>
      </c>
      <c r="K127" s="59" t="s">
        <v>234</v>
      </c>
      <c r="L127" s="59" t="s">
        <v>240</v>
      </c>
      <c r="M127" s="59" t="s">
        <v>132</v>
      </c>
      <c r="N127" s="59" t="s">
        <v>205</v>
      </c>
      <c r="O127" s="59" t="s">
        <v>197</v>
      </c>
      <c r="P127" s="59" t="s">
        <v>207</v>
      </c>
      <c r="Q127" s="146">
        <v>6</v>
      </c>
      <c r="R127" s="146">
        <v>9</v>
      </c>
    </row>
    <row r="128" spans="1:18" ht="12.75">
      <c r="A128" s="49">
        <v>121639</v>
      </c>
      <c r="B128" s="1" t="s">
        <v>134</v>
      </c>
      <c r="C128" s="6" t="s">
        <v>137</v>
      </c>
      <c r="D128" s="40" t="s">
        <v>6</v>
      </c>
      <c r="E128" s="40">
        <v>3</v>
      </c>
      <c r="F128" s="147">
        <v>5</v>
      </c>
      <c r="G128" s="59" t="s">
        <v>202</v>
      </c>
      <c r="H128" s="59" t="s">
        <v>234</v>
      </c>
      <c r="I128" s="59" t="s">
        <v>234</v>
      </c>
      <c r="J128" s="59" t="s">
        <v>234</v>
      </c>
      <c r="K128" s="59" t="s">
        <v>234</v>
      </c>
      <c r="L128" s="59" t="s">
        <v>234</v>
      </c>
      <c r="M128" s="59" t="s">
        <v>234</v>
      </c>
      <c r="N128" s="59" t="s">
        <v>234</v>
      </c>
      <c r="O128" s="59" t="s">
        <v>234</v>
      </c>
      <c r="P128" s="59" t="s">
        <v>234</v>
      </c>
      <c r="Q128" s="146">
        <v>0</v>
      </c>
      <c r="R128" s="146">
        <v>0</v>
      </c>
    </row>
    <row r="129" spans="1:18" ht="12.75">
      <c r="A129" s="49">
        <v>121648</v>
      </c>
      <c r="B129" s="1" t="s">
        <v>135</v>
      </c>
      <c r="C129" s="6" t="s">
        <v>138</v>
      </c>
      <c r="D129" s="40" t="s">
        <v>6</v>
      </c>
      <c r="E129" s="40">
        <v>3</v>
      </c>
      <c r="F129" s="147">
        <v>5</v>
      </c>
      <c r="G129" s="59" t="s">
        <v>202</v>
      </c>
      <c r="H129" s="59" t="s">
        <v>234</v>
      </c>
      <c r="I129" s="59" t="s">
        <v>234</v>
      </c>
      <c r="J129" s="59" t="s">
        <v>234</v>
      </c>
      <c r="K129" s="59" t="s">
        <v>234</v>
      </c>
      <c r="L129" s="59" t="s">
        <v>234</v>
      </c>
      <c r="M129" s="59" t="s">
        <v>234</v>
      </c>
      <c r="N129" s="59" t="s">
        <v>234</v>
      </c>
      <c r="O129" s="59" t="s">
        <v>234</v>
      </c>
      <c r="P129" s="59" t="s">
        <v>234</v>
      </c>
      <c r="Q129" s="146">
        <v>0</v>
      </c>
      <c r="R129" s="146">
        <v>0</v>
      </c>
    </row>
    <row r="130" spans="1:18" ht="12.75">
      <c r="A130" s="49">
        <v>121657</v>
      </c>
      <c r="B130" s="1" t="s">
        <v>136</v>
      </c>
      <c r="C130" s="6" t="s">
        <v>139</v>
      </c>
      <c r="D130" s="40" t="s">
        <v>6</v>
      </c>
      <c r="E130" s="40">
        <v>3</v>
      </c>
      <c r="F130" s="147">
        <v>5</v>
      </c>
      <c r="G130" s="59" t="s">
        <v>202</v>
      </c>
      <c r="H130" s="59" t="s">
        <v>234</v>
      </c>
      <c r="I130" s="59" t="s">
        <v>234</v>
      </c>
      <c r="J130" s="59" t="s">
        <v>234</v>
      </c>
      <c r="K130" s="59" t="s">
        <v>234</v>
      </c>
      <c r="L130" s="59" t="s">
        <v>234</v>
      </c>
      <c r="M130" s="59" t="s">
        <v>234</v>
      </c>
      <c r="N130" s="59" t="s">
        <v>234</v>
      </c>
      <c r="O130" s="59" t="s">
        <v>234</v>
      </c>
      <c r="P130" s="59" t="s">
        <v>234</v>
      </c>
      <c r="Q130" s="146">
        <v>0</v>
      </c>
      <c r="R130" s="146">
        <v>0</v>
      </c>
    </row>
    <row r="131" spans="1:18" ht="12.75">
      <c r="A131" s="49">
        <v>121666</v>
      </c>
      <c r="B131" s="2"/>
      <c r="C131" s="73" t="s">
        <v>474</v>
      </c>
      <c r="D131" s="40" t="s">
        <v>6</v>
      </c>
      <c r="E131" s="40">
        <v>3</v>
      </c>
      <c r="F131" s="147">
        <v>4</v>
      </c>
      <c r="G131" s="59" t="s">
        <v>242</v>
      </c>
      <c r="H131" s="59" t="s">
        <v>234</v>
      </c>
      <c r="I131" s="59" t="s">
        <v>234</v>
      </c>
      <c r="J131" s="59" t="s">
        <v>234</v>
      </c>
      <c r="K131" s="59" t="s">
        <v>234</v>
      </c>
      <c r="L131" s="59" t="s">
        <v>240</v>
      </c>
      <c r="M131" s="59" t="s">
        <v>190</v>
      </c>
      <c r="N131" s="59" t="s">
        <v>219</v>
      </c>
      <c r="O131" s="59" t="s">
        <v>132</v>
      </c>
      <c r="P131" s="59" t="s">
        <v>206</v>
      </c>
      <c r="Q131" s="146">
        <v>6</v>
      </c>
      <c r="R131" s="146">
        <v>8</v>
      </c>
    </row>
    <row r="132" spans="1:18" ht="12.75">
      <c r="A132" s="49">
        <v>121675</v>
      </c>
      <c r="B132" s="2" t="s">
        <v>140</v>
      </c>
      <c r="C132" s="6" t="s">
        <v>144</v>
      </c>
      <c r="D132" s="40" t="s">
        <v>6</v>
      </c>
      <c r="E132" s="40">
        <v>3</v>
      </c>
      <c r="F132" s="147">
        <v>4</v>
      </c>
      <c r="G132" s="59" t="s">
        <v>202</v>
      </c>
      <c r="H132" s="59" t="s">
        <v>234</v>
      </c>
      <c r="I132" s="59" t="s">
        <v>234</v>
      </c>
      <c r="J132" s="59" t="s">
        <v>234</v>
      </c>
      <c r="K132" s="59" t="s">
        <v>234</v>
      </c>
      <c r="L132" s="59" t="s">
        <v>234</v>
      </c>
      <c r="M132" s="59" t="s">
        <v>234</v>
      </c>
      <c r="N132" s="59" t="s">
        <v>234</v>
      </c>
      <c r="O132" s="59" t="s">
        <v>234</v>
      </c>
      <c r="P132" s="59" t="s">
        <v>234</v>
      </c>
      <c r="Q132" s="146">
        <v>0</v>
      </c>
      <c r="R132" s="146">
        <v>0</v>
      </c>
    </row>
    <row r="133" spans="1:18" ht="12.75">
      <c r="A133" s="49">
        <v>121684</v>
      </c>
      <c r="B133" s="2" t="s">
        <v>141</v>
      </c>
      <c r="C133" s="6" t="s">
        <v>145</v>
      </c>
      <c r="D133" s="40" t="s">
        <v>6</v>
      </c>
      <c r="E133" s="40">
        <v>3</v>
      </c>
      <c r="F133" s="147">
        <v>4</v>
      </c>
      <c r="G133" s="59" t="s">
        <v>202</v>
      </c>
      <c r="H133" s="59" t="s">
        <v>234</v>
      </c>
      <c r="I133" s="59" t="s">
        <v>234</v>
      </c>
      <c r="J133" s="59" t="s">
        <v>234</v>
      </c>
      <c r="K133" s="59" t="s">
        <v>234</v>
      </c>
      <c r="L133" s="59" t="s">
        <v>234</v>
      </c>
      <c r="M133" s="59" t="s">
        <v>234</v>
      </c>
      <c r="N133" s="59" t="s">
        <v>234</v>
      </c>
      <c r="O133" s="59" t="s">
        <v>234</v>
      </c>
      <c r="P133" s="59" t="s">
        <v>234</v>
      </c>
      <c r="Q133" s="146">
        <v>0</v>
      </c>
      <c r="R133" s="146">
        <v>0</v>
      </c>
    </row>
    <row r="134" spans="1:18" ht="12.75">
      <c r="A134" s="49">
        <v>121693</v>
      </c>
      <c r="B134" s="2" t="s">
        <v>142</v>
      </c>
      <c r="C134" s="6" t="s">
        <v>146</v>
      </c>
      <c r="D134" s="40" t="s">
        <v>6</v>
      </c>
      <c r="E134" s="40">
        <v>3</v>
      </c>
      <c r="F134" s="147">
        <v>4</v>
      </c>
      <c r="G134" s="59" t="s">
        <v>202</v>
      </c>
      <c r="H134" s="59" t="s">
        <v>234</v>
      </c>
      <c r="I134" s="59" t="s">
        <v>234</v>
      </c>
      <c r="J134" s="59" t="s">
        <v>234</v>
      </c>
      <c r="K134" s="59" t="s">
        <v>234</v>
      </c>
      <c r="L134" s="59" t="s">
        <v>234</v>
      </c>
      <c r="M134" s="59" t="s">
        <v>234</v>
      </c>
      <c r="N134" s="59" t="s">
        <v>234</v>
      </c>
      <c r="O134" s="59" t="s">
        <v>234</v>
      </c>
      <c r="P134" s="59" t="s">
        <v>234</v>
      </c>
      <c r="Q134" s="146">
        <v>0</v>
      </c>
      <c r="R134" s="146">
        <v>0</v>
      </c>
    </row>
    <row r="135" spans="1:18" ht="12.75">
      <c r="A135" s="49">
        <v>121703</v>
      </c>
      <c r="B135" s="2" t="s">
        <v>143</v>
      </c>
      <c r="C135" s="6" t="s">
        <v>147</v>
      </c>
      <c r="D135" s="40" t="s">
        <v>6</v>
      </c>
      <c r="E135" s="40">
        <v>3</v>
      </c>
      <c r="F135" s="147">
        <v>4</v>
      </c>
      <c r="G135" s="59" t="s">
        <v>202</v>
      </c>
      <c r="H135" s="59" t="s">
        <v>234</v>
      </c>
      <c r="I135" s="59" t="s">
        <v>234</v>
      </c>
      <c r="J135" s="59" t="s">
        <v>234</v>
      </c>
      <c r="K135" s="59" t="s">
        <v>234</v>
      </c>
      <c r="L135" s="59" t="s">
        <v>234</v>
      </c>
      <c r="M135" s="59" t="s">
        <v>234</v>
      </c>
      <c r="N135" s="59" t="s">
        <v>234</v>
      </c>
      <c r="O135" s="59" t="s">
        <v>234</v>
      </c>
      <c r="P135" s="59" t="s">
        <v>234</v>
      </c>
      <c r="Q135" s="146">
        <v>0</v>
      </c>
      <c r="R135" s="146">
        <v>0</v>
      </c>
    </row>
    <row r="136" spans="1:18" ht="12.75">
      <c r="A136" s="49">
        <v>121712</v>
      </c>
      <c r="B136" s="2"/>
      <c r="C136" s="73" t="s">
        <v>475</v>
      </c>
      <c r="D136" s="40" t="s">
        <v>6</v>
      </c>
      <c r="E136" s="40">
        <v>3</v>
      </c>
      <c r="F136" s="147">
        <v>4</v>
      </c>
      <c r="G136" s="59" t="s">
        <v>242</v>
      </c>
      <c r="H136" s="59" t="s">
        <v>234</v>
      </c>
      <c r="I136" s="59" t="s">
        <v>234</v>
      </c>
      <c r="J136" s="59" t="s">
        <v>234</v>
      </c>
      <c r="K136" s="59" t="s">
        <v>234</v>
      </c>
      <c r="L136" s="59" t="s">
        <v>240</v>
      </c>
      <c r="M136" s="59" t="s">
        <v>190</v>
      </c>
      <c r="N136" s="59" t="s">
        <v>219</v>
      </c>
      <c r="O136" s="59" t="s">
        <v>132</v>
      </c>
      <c r="P136" s="59" t="s">
        <v>206</v>
      </c>
      <c r="Q136" s="146">
        <v>6</v>
      </c>
      <c r="R136" s="146">
        <v>8</v>
      </c>
    </row>
    <row r="137" spans="1:18" ht="12.75">
      <c r="A137" s="49">
        <v>121721</v>
      </c>
      <c r="B137" s="2" t="s">
        <v>148</v>
      </c>
      <c r="C137" s="6" t="s">
        <v>152</v>
      </c>
      <c r="D137" s="40" t="s">
        <v>6</v>
      </c>
      <c r="E137" s="40">
        <v>3</v>
      </c>
      <c r="F137" s="147">
        <v>4</v>
      </c>
      <c r="G137" s="59" t="s">
        <v>202</v>
      </c>
      <c r="H137" s="59" t="s">
        <v>234</v>
      </c>
      <c r="I137" s="59" t="s">
        <v>234</v>
      </c>
      <c r="J137" s="59" t="s">
        <v>234</v>
      </c>
      <c r="K137" s="59" t="s">
        <v>234</v>
      </c>
      <c r="L137" s="59" t="s">
        <v>234</v>
      </c>
      <c r="M137" s="59" t="s">
        <v>234</v>
      </c>
      <c r="N137" s="59" t="s">
        <v>234</v>
      </c>
      <c r="O137" s="59" t="s">
        <v>234</v>
      </c>
      <c r="P137" s="59" t="s">
        <v>234</v>
      </c>
      <c r="Q137" s="146">
        <v>0</v>
      </c>
      <c r="R137" s="146">
        <v>0</v>
      </c>
    </row>
    <row r="138" spans="1:18" ht="12.75">
      <c r="A138" s="49">
        <v>121730</v>
      </c>
      <c r="B138" s="2" t="s">
        <v>149</v>
      </c>
      <c r="C138" s="6" t="s">
        <v>153</v>
      </c>
      <c r="D138" s="40" t="s">
        <v>6</v>
      </c>
      <c r="E138" s="40">
        <v>3</v>
      </c>
      <c r="F138" s="147">
        <v>4</v>
      </c>
      <c r="G138" s="59" t="s">
        <v>202</v>
      </c>
      <c r="H138" s="59" t="s">
        <v>234</v>
      </c>
      <c r="I138" s="59" t="s">
        <v>234</v>
      </c>
      <c r="J138" s="59" t="s">
        <v>234</v>
      </c>
      <c r="K138" s="59" t="s">
        <v>234</v>
      </c>
      <c r="L138" s="59" t="s">
        <v>234</v>
      </c>
      <c r="M138" s="59" t="s">
        <v>234</v>
      </c>
      <c r="N138" s="59" t="s">
        <v>234</v>
      </c>
      <c r="O138" s="59" t="s">
        <v>234</v>
      </c>
      <c r="P138" s="59" t="s">
        <v>234</v>
      </c>
      <c r="Q138" s="146">
        <v>0</v>
      </c>
      <c r="R138" s="146">
        <v>0</v>
      </c>
    </row>
    <row r="139" spans="1:18" ht="12.75">
      <c r="A139" s="49">
        <v>121749</v>
      </c>
      <c r="B139" s="2" t="s">
        <v>150</v>
      </c>
      <c r="C139" s="6" t="s">
        <v>154</v>
      </c>
      <c r="D139" s="40" t="s">
        <v>6</v>
      </c>
      <c r="E139" s="40">
        <v>3</v>
      </c>
      <c r="F139" s="147">
        <v>4</v>
      </c>
      <c r="G139" s="59" t="s">
        <v>202</v>
      </c>
      <c r="H139" s="59" t="s">
        <v>234</v>
      </c>
      <c r="I139" s="59" t="s">
        <v>234</v>
      </c>
      <c r="J139" s="59" t="s">
        <v>234</v>
      </c>
      <c r="K139" s="59" t="s">
        <v>234</v>
      </c>
      <c r="L139" s="59" t="s">
        <v>234</v>
      </c>
      <c r="M139" s="59" t="s">
        <v>234</v>
      </c>
      <c r="N139" s="59" t="s">
        <v>234</v>
      </c>
      <c r="O139" s="59" t="s">
        <v>234</v>
      </c>
      <c r="P139" s="59" t="s">
        <v>234</v>
      </c>
      <c r="Q139" s="146">
        <v>0</v>
      </c>
      <c r="R139" s="146">
        <v>0</v>
      </c>
    </row>
    <row r="140" spans="1:18" ht="12.75">
      <c r="A140" s="49">
        <v>121758</v>
      </c>
      <c r="B140" s="59" t="s">
        <v>244</v>
      </c>
      <c r="C140" s="6" t="s">
        <v>155</v>
      </c>
      <c r="D140" s="40" t="s">
        <v>6</v>
      </c>
      <c r="E140" s="40">
        <v>3</v>
      </c>
      <c r="F140" s="147">
        <v>4</v>
      </c>
      <c r="G140" s="59" t="s">
        <v>243</v>
      </c>
      <c r="H140" s="59" t="s">
        <v>234</v>
      </c>
      <c r="I140" s="59" t="s">
        <v>234</v>
      </c>
      <c r="J140" s="59" t="s">
        <v>234</v>
      </c>
      <c r="K140" s="59" t="s">
        <v>234</v>
      </c>
      <c r="L140" s="59" t="s">
        <v>234</v>
      </c>
      <c r="M140" s="59" t="s">
        <v>234</v>
      </c>
      <c r="N140" s="59" t="s">
        <v>234</v>
      </c>
      <c r="O140" s="59" t="s">
        <v>234</v>
      </c>
      <c r="P140" s="59" t="s">
        <v>234</v>
      </c>
      <c r="Q140" s="146">
        <v>0</v>
      </c>
      <c r="R140" s="146">
        <v>0</v>
      </c>
    </row>
    <row r="141" spans="1:18" ht="12.75">
      <c r="A141" s="49">
        <v>121767</v>
      </c>
      <c r="B141" s="2" t="s">
        <v>151</v>
      </c>
      <c r="C141" s="6" t="s">
        <v>156</v>
      </c>
      <c r="D141" s="40" t="s">
        <v>6</v>
      </c>
      <c r="E141" s="40">
        <v>3</v>
      </c>
      <c r="F141" s="147">
        <v>4</v>
      </c>
      <c r="G141" s="59" t="s">
        <v>202</v>
      </c>
      <c r="H141" s="59" t="s">
        <v>234</v>
      </c>
      <c r="I141" s="59" t="s">
        <v>234</v>
      </c>
      <c r="J141" s="59" t="s">
        <v>234</v>
      </c>
      <c r="K141" s="59" t="s">
        <v>234</v>
      </c>
      <c r="L141" s="59" t="s">
        <v>234</v>
      </c>
      <c r="M141" s="59" t="s">
        <v>234</v>
      </c>
      <c r="N141" s="59" t="s">
        <v>234</v>
      </c>
      <c r="O141" s="59" t="s">
        <v>234</v>
      </c>
      <c r="P141" s="59" t="s">
        <v>234</v>
      </c>
      <c r="Q141" s="146">
        <v>0</v>
      </c>
      <c r="R141" s="146">
        <v>0</v>
      </c>
    </row>
    <row r="142" spans="1:18" ht="12.75">
      <c r="A142" s="49">
        <v>121776</v>
      </c>
      <c r="B142" s="2" t="s">
        <v>150</v>
      </c>
      <c r="C142" s="6" t="s">
        <v>157</v>
      </c>
      <c r="D142" s="40" t="s">
        <v>6</v>
      </c>
      <c r="E142" s="40">
        <v>3</v>
      </c>
      <c r="F142" s="147">
        <v>4</v>
      </c>
      <c r="G142" s="59" t="s">
        <v>202</v>
      </c>
      <c r="H142" s="59" t="s">
        <v>234</v>
      </c>
      <c r="I142" s="59" t="s">
        <v>234</v>
      </c>
      <c r="J142" s="59" t="s">
        <v>234</v>
      </c>
      <c r="K142" s="59" t="s">
        <v>234</v>
      </c>
      <c r="L142" s="59" t="s">
        <v>234</v>
      </c>
      <c r="M142" s="59" t="s">
        <v>234</v>
      </c>
      <c r="N142" s="59" t="s">
        <v>234</v>
      </c>
      <c r="O142" s="59" t="s">
        <v>234</v>
      </c>
      <c r="P142" s="59" t="s">
        <v>234</v>
      </c>
      <c r="Q142" s="146">
        <v>0</v>
      </c>
      <c r="R142" s="146">
        <v>0</v>
      </c>
    </row>
    <row r="143" spans="1:18" ht="12.75">
      <c r="A143" s="49">
        <v>121785</v>
      </c>
      <c r="B143" s="2"/>
      <c r="C143" s="73" t="s">
        <v>476</v>
      </c>
      <c r="D143" s="40" t="s">
        <v>6</v>
      </c>
      <c r="E143" s="40">
        <v>3</v>
      </c>
      <c r="F143" s="147">
        <v>4</v>
      </c>
      <c r="G143" s="59" t="s">
        <v>243</v>
      </c>
      <c r="H143" s="59" t="s">
        <v>234</v>
      </c>
      <c r="I143" s="59" t="s">
        <v>234</v>
      </c>
      <c r="J143" s="59" t="s">
        <v>234</v>
      </c>
      <c r="K143" s="59" t="s">
        <v>234</v>
      </c>
      <c r="L143" s="59" t="s">
        <v>240</v>
      </c>
      <c r="M143" s="59" t="s">
        <v>190</v>
      </c>
      <c r="N143" s="59" t="s">
        <v>219</v>
      </c>
      <c r="O143" s="59" t="s">
        <v>132</v>
      </c>
      <c r="P143" s="59" t="s">
        <v>206</v>
      </c>
      <c r="Q143" s="146">
        <v>6</v>
      </c>
      <c r="R143" s="146">
        <v>8</v>
      </c>
    </row>
    <row r="144" spans="1:18" ht="12.75">
      <c r="A144" s="49">
        <v>121794</v>
      </c>
      <c r="B144" s="2" t="s">
        <v>158</v>
      </c>
      <c r="C144" s="6" t="s">
        <v>161</v>
      </c>
      <c r="D144" s="40" t="s">
        <v>6</v>
      </c>
      <c r="E144" s="40">
        <v>3</v>
      </c>
      <c r="F144" s="147">
        <v>4</v>
      </c>
      <c r="G144" s="59" t="s">
        <v>202</v>
      </c>
      <c r="H144" s="59" t="s">
        <v>234</v>
      </c>
      <c r="I144" s="59" t="s">
        <v>234</v>
      </c>
      <c r="J144" s="59" t="s">
        <v>234</v>
      </c>
      <c r="K144" s="59" t="s">
        <v>234</v>
      </c>
      <c r="L144" s="59" t="s">
        <v>234</v>
      </c>
      <c r="M144" s="59" t="s">
        <v>234</v>
      </c>
      <c r="N144" s="59" t="s">
        <v>234</v>
      </c>
      <c r="O144" s="59" t="s">
        <v>234</v>
      </c>
      <c r="P144" s="59" t="s">
        <v>234</v>
      </c>
      <c r="Q144" s="146">
        <v>0</v>
      </c>
      <c r="R144" s="146">
        <v>0</v>
      </c>
    </row>
    <row r="145" spans="1:18" ht="12.75">
      <c r="A145" s="49">
        <v>121804</v>
      </c>
      <c r="B145" s="2" t="s">
        <v>159</v>
      </c>
      <c r="C145" s="6" t="s">
        <v>162</v>
      </c>
      <c r="D145" s="40" t="s">
        <v>6</v>
      </c>
      <c r="E145" s="40">
        <v>3</v>
      </c>
      <c r="F145" s="147">
        <v>4</v>
      </c>
      <c r="G145" s="59" t="s">
        <v>202</v>
      </c>
      <c r="H145" s="59" t="s">
        <v>234</v>
      </c>
      <c r="I145" s="59" t="s">
        <v>234</v>
      </c>
      <c r="J145" s="59" t="s">
        <v>234</v>
      </c>
      <c r="K145" s="59" t="s">
        <v>234</v>
      </c>
      <c r="L145" s="59" t="s">
        <v>234</v>
      </c>
      <c r="M145" s="59" t="s">
        <v>234</v>
      </c>
      <c r="N145" s="59" t="s">
        <v>234</v>
      </c>
      <c r="O145" s="59" t="s">
        <v>234</v>
      </c>
      <c r="P145" s="59" t="s">
        <v>234</v>
      </c>
      <c r="Q145" s="146">
        <v>0</v>
      </c>
      <c r="R145" s="146">
        <v>0</v>
      </c>
    </row>
    <row r="146" spans="1:18" ht="12.75">
      <c r="A146" s="49">
        <v>121813</v>
      </c>
      <c r="B146" s="2" t="s">
        <v>160</v>
      </c>
      <c r="C146" s="6" t="s">
        <v>163</v>
      </c>
      <c r="D146" s="40" t="s">
        <v>6</v>
      </c>
      <c r="E146" s="40">
        <v>3</v>
      </c>
      <c r="F146" s="147">
        <v>4</v>
      </c>
      <c r="G146" s="59" t="s">
        <v>202</v>
      </c>
      <c r="H146" s="59" t="s">
        <v>234</v>
      </c>
      <c r="I146" s="59" t="s">
        <v>234</v>
      </c>
      <c r="J146" s="59" t="s">
        <v>234</v>
      </c>
      <c r="K146" s="59" t="s">
        <v>234</v>
      </c>
      <c r="L146" s="59" t="s">
        <v>234</v>
      </c>
      <c r="M146" s="59" t="s">
        <v>234</v>
      </c>
      <c r="N146" s="59" t="s">
        <v>234</v>
      </c>
      <c r="O146" s="59" t="s">
        <v>234</v>
      </c>
      <c r="P146" s="59" t="s">
        <v>234</v>
      </c>
      <c r="Q146" s="146">
        <v>0</v>
      </c>
      <c r="R146" s="146">
        <v>0</v>
      </c>
    </row>
    <row r="147" spans="1:18" ht="12.75">
      <c r="A147" s="49">
        <v>121822</v>
      </c>
      <c r="B147" s="2" t="s">
        <v>164</v>
      </c>
      <c r="C147" s="6" t="s">
        <v>399</v>
      </c>
      <c r="D147" s="40" t="s">
        <v>6</v>
      </c>
      <c r="E147" s="40">
        <v>3</v>
      </c>
      <c r="F147" s="147">
        <v>4</v>
      </c>
      <c r="G147" s="59" t="s">
        <v>242</v>
      </c>
      <c r="H147" s="59" t="s">
        <v>234</v>
      </c>
      <c r="I147" s="59" t="s">
        <v>234</v>
      </c>
      <c r="J147" s="59" t="s">
        <v>234</v>
      </c>
      <c r="K147" s="59" t="s">
        <v>234</v>
      </c>
      <c r="L147" s="59" t="s">
        <v>240</v>
      </c>
      <c r="M147" s="59" t="s">
        <v>222</v>
      </c>
      <c r="N147" s="59" t="s">
        <v>190</v>
      </c>
      <c r="O147" s="59" t="s">
        <v>219</v>
      </c>
      <c r="P147" s="59" t="s">
        <v>132</v>
      </c>
      <c r="Q147" s="146">
        <v>6</v>
      </c>
      <c r="R147" s="146">
        <v>8</v>
      </c>
    </row>
    <row r="148" spans="1:18" ht="13.5" thickBot="1">
      <c r="A148" s="52">
        <v>121831</v>
      </c>
      <c r="B148" s="4"/>
      <c r="C148" s="9" t="s">
        <v>477</v>
      </c>
      <c r="D148" s="45" t="s">
        <v>6</v>
      </c>
      <c r="E148" s="45">
        <v>4</v>
      </c>
      <c r="F148" s="147">
        <v>5</v>
      </c>
      <c r="G148" s="59" t="s">
        <v>245</v>
      </c>
      <c r="H148" s="59" t="s">
        <v>240</v>
      </c>
      <c r="I148" s="59" t="s">
        <v>190</v>
      </c>
      <c r="J148" s="59" t="s">
        <v>219</v>
      </c>
      <c r="K148" s="59" t="s">
        <v>205</v>
      </c>
      <c r="L148" s="59" t="s">
        <v>233</v>
      </c>
      <c r="M148" s="59" t="s">
        <v>246</v>
      </c>
      <c r="N148" s="59" t="s">
        <v>206</v>
      </c>
      <c r="O148" s="59" t="s">
        <v>211</v>
      </c>
      <c r="P148" s="59" t="s">
        <v>271</v>
      </c>
      <c r="Q148" s="146" t="s">
        <v>227</v>
      </c>
      <c r="R148" s="146" t="s">
        <v>227</v>
      </c>
    </row>
    <row r="149" spans="1:18" ht="39" thickBot="1">
      <c r="A149" s="53">
        <v>121840</v>
      </c>
      <c r="B149" s="54" t="s">
        <v>165</v>
      </c>
      <c r="C149" s="8" t="s">
        <v>478</v>
      </c>
      <c r="D149" s="42" t="s">
        <v>6</v>
      </c>
      <c r="E149" s="42">
        <v>4</v>
      </c>
      <c r="F149" s="147">
        <v>5</v>
      </c>
      <c r="G149" s="59" t="s">
        <v>239</v>
      </c>
      <c r="H149" s="59" t="s">
        <v>232</v>
      </c>
      <c r="I149" s="59" t="s">
        <v>228</v>
      </c>
      <c r="J149" s="59" t="s">
        <v>190</v>
      </c>
      <c r="K149" s="59" t="s">
        <v>132</v>
      </c>
      <c r="L149" s="59" t="s">
        <v>272</v>
      </c>
      <c r="M149" s="59" t="s">
        <v>243</v>
      </c>
      <c r="N149" s="59" t="s">
        <v>233</v>
      </c>
      <c r="O149" s="59" t="s">
        <v>232</v>
      </c>
      <c r="P149" s="59" t="s">
        <v>251</v>
      </c>
      <c r="Q149" s="146" t="s">
        <v>220</v>
      </c>
      <c r="R149" s="146" t="s">
        <v>205</v>
      </c>
    </row>
    <row r="150" spans="1:18" ht="13.5" thickBot="1">
      <c r="A150" s="55">
        <v>121859</v>
      </c>
      <c r="B150" s="56"/>
      <c r="C150" s="74" t="s">
        <v>479</v>
      </c>
      <c r="D150" s="57" t="s">
        <v>6</v>
      </c>
      <c r="E150" s="57">
        <v>2</v>
      </c>
      <c r="F150" s="147">
        <v>4</v>
      </c>
      <c r="G150" s="59" t="s">
        <v>222</v>
      </c>
      <c r="H150" s="59" t="s">
        <v>132</v>
      </c>
      <c r="I150" s="59" t="s">
        <v>205</v>
      </c>
      <c r="J150" s="59" t="s">
        <v>207</v>
      </c>
      <c r="K150" s="59" t="s">
        <v>214</v>
      </c>
      <c r="L150" s="59" t="s">
        <v>234</v>
      </c>
      <c r="M150" s="59" t="s">
        <v>226</v>
      </c>
      <c r="N150" s="59" t="s">
        <v>227</v>
      </c>
      <c r="O150" s="59" t="s">
        <v>227</v>
      </c>
      <c r="P150" s="59" t="s">
        <v>227</v>
      </c>
      <c r="Q150" s="146" t="s">
        <v>227</v>
      </c>
      <c r="R150" s="146" t="s">
        <v>227</v>
      </c>
    </row>
    <row r="151" spans="1:18" ht="12.75">
      <c r="A151" s="47">
        <v>121868</v>
      </c>
      <c r="B151" s="48" t="s">
        <v>166</v>
      </c>
      <c r="C151" s="5" t="s">
        <v>411</v>
      </c>
      <c r="D151" s="39" t="s">
        <v>6</v>
      </c>
      <c r="E151" s="39">
        <v>2</v>
      </c>
      <c r="F151" s="147">
        <v>4</v>
      </c>
      <c r="G151" s="59" t="s">
        <v>203</v>
      </c>
      <c r="H151" s="59" t="s">
        <v>234</v>
      </c>
      <c r="I151" s="59" t="s">
        <v>234</v>
      </c>
      <c r="J151" s="59" t="s">
        <v>234</v>
      </c>
      <c r="K151" s="59" t="s">
        <v>234</v>
      </c>
      <c r="L151" s="59" t="s">
        <v>234</v>
      </c>
      <c r="M151" s="59" t="s">
        <v>234</v>
      </c>
      <c r="N151" s="59" t="s">
        <v>234</v>
      </c>
      <c r="O151" s="59" t="s">
        <v>234</v>
      </c>
      <c r="P151" s="59" t="s">
        <v>234</v>
      </c>
      <c r="Q151" s="146">
        <v>3</v>
      </c>
      <c r="R151" s="146">
        <v>7</v>
      </c>
    </row>
    <row r="152" spans="1:18" ht="12.75">
      <c r="A152" s="49">
        <v>121877</v>
      </c>
      <c r="B152" s="1" t="s">
        <v>167</v>
      </c>
      <c r="C152" s="6" t="s">
        <v>412</v>
      </c>
      <c r="D152" s="40" t="s">
        <v>6</v>
      </c>
      <c r="E152" s="40">
        <v>2</v>
      </c>
      <c r="F152" s="147">
        <v>4</v>
      </c>
      <c r="G152" s="59" t="s">
        <v>203</v>
      </c>
      <c r="H152" s="59" t="s">
        <v>234</v>
      </c>
      <c r="I152" s="59" t="s">
        <v>234</v>
      </c>
      <c r="J152" s="59" t="s">
        <v>234</v>
      </c>
      <c r="K152" s="59" t="s">
        <v>234</v>
      </c>
      <c r="L152" s="59"/>
      <c r="M152" s="59"/>
      <c r="N152" s="59"/>
      <c r="O152" s="59"/>
      <c r="P152" s="59"/>
      <c r="Q152" s="146">
        <v>3</v>
      </c>
      <c r="R152" s="146">
        <v>7</v>
      </c>
    </row>
    <row r="153" spans="1:18" ht="12.75">
      <c r="A153" s="49">
        <v>121886</v>
      </c>
      <c r="B153" s="1" t="s">
        <v>168</v>
      </c>
      <c r="C153" s="6" t="s">
        <v>170</v>
      </c>
      <c r="D153" s="40" t="s">
        <v>6</v>
      </c>
      <c r="E153" s="40">
        <v>2</v>
      </c>
      <c r="F153" s="147">
        <v>4</v>
      </c>
      <c r="G153" s="59" t="s">
        <v>234</v>
      </c>
      <c r="H153" s="59" t="s">
        <v>234</v>
      </c>
      <c r="I153" s="59" t="s">
        <v>234</v>
      </c>
      <c r="J153" s="59" t="s">
        <v>234</v>
      </c>
      <c r="K153" s="59" t="s">
        <v>234</v>
      </c>
      <c r="L153" s="59" t="s">
        <v>234</v>
      </c>
      <c r="M153" s="59" t="s">
        <v>234</v>
      </c>
      <c r="N153" s="59" t="s">
        <v>234</v>
      </c>
      <c r="O153" s="59" t="s">
        <v>234</v>
      </c>
      <c r="P153" s="59" t="s">
        <v>234</v>
      </c>
      <c r="Q153" s="146" t="s">
        <v>227</v>
      </c>
      <c r="R153" s="146" t="s">
        <v>227</v>
      </c>
    </row>
    <row r="154" spans="1:18" ht="12.75">
      <c r="A154" s="49">
        <v>121895</v>
      </c>
      <c r="B154" s="1" t="s">
        <v>169</v>
      </c>
      <c r="C154" s="6" t="s">
        <v>171</v>
      </c>
      <c r="D154" s="40" t="s">
        <v>6</v>
      </c>
      <c r="E154" s="40">
        <v>2</v>
      </c>
      <c r="F154" s="147">
        <v>4</v>
      </c>
      <c r="G154" s="59" t="s">
        <v>234</v>
      </c>
      <c r="H154" s="59" t="s">
        <v>234</v>
      </c>
      <c r="I154" s="59" t="s">
        <v>234</v>
      </c>
      <c r="J154" s="59" t="s">
        <v>234</v>
      </c>
      <c r="K154" s="59" t="s">
        <v>234</v>
      </c>
      <c r="L154" s="59" t="s">
        <v>234</v>
      </c>
      <c r="M154" s="59" t="s">
        <v>234</v>
      </c>
      <c r="N154" s="59" t="s">
        <v>234</v>
      </c>
      <c r="O154" s="59" t="s">
        <v>234</v>
      </c>
      <c r="P154" s="59" t="s">
        <v>234</v>
      </c>
      <c r="Q154" s="146" t="s">
        <v>227</v>
      </c>
      <c r="R154" s="146" t="s">
        <v>227</v>
      </c>
    </row>
    <row r="155" spans="1:18" ht="12.75">
      <c r="A155" s="49">
        <v>121905</v>
      </c>
      <c r="B155" s="1" t="s">
        <v>172</v>
      </c>
      <c r="C155" s="6" t="s">
        <v>413</v>
      </c>
      <c r="D155" s="40" t="s">
        <v>6</v>
      </c>
      <c r="E155" s="40">
        <v>2</v>
      </c>
      <c r="F155" s="147">
        <v>4</v>
      </c>
      <c r="G155" s="59" t="s">
        <v>203</v>
      </c>
      <c r="H155" s="59" t="s">
        <v>234</v>
      </c>
      <c r="I155" s="59" t="s">
        <v>234</v>
      </c>
      <c r="J155" s="59" t="s">
        <v>234</v>
      </c>
      <c r="K155" s="59" t="s">
        <v>234</v>
      </c>
      <c r="L155" s="59" t="s">
        <v>234</v>
      </c>
      <c r="M155" s="59" t="s">
        <v>234</v>
      </c>
      <c r="N155" s="59" t="s">
        <v>234</v>
      </c>
      <c r="O155" s="59" t="s">
        <v>234</v>
      </c>
      <c r="P155" s="59" t="s">
        <v>234</v>
      </c>
      <c r="Q155" s="146">
        <v>3</v>
      </c>
      <c r="R155" s="146">
        <v>7</v>
      </c>
    </row>
    <row r="156" spans="1:18" ht="12.75">
      <c r="A156" s="49">
        <v>121914</v>
      </c>
      <c r="B156" s="1"/>
      <c r="C156" s="6" t="s">
        <v>410</v>
      </c>
      <c r="D156" s="40" t="s">
        <v>6</v>
      </c>
      <c r="E156" s="40">
        <v>2</v>
      </c>
      <c r="F156" s="147">
        <v>4</v>
      </c>
      <c r="G156" s="59" t="s">
        <v>203</v>
      </c>
      <c r="H156" s="59" t="s">
        <v>228</v>
      </c>
      <c r="I156" s="59" t="s">
        <v>226</v>
      </c>
      <c r="J156" s="59" t="s">
        <v>222</v>
      </c>
      <c r="K156" s="59" t="s">
        <v>131</v>
      </c>
      <c r="L156" s="59" t="s">
        <v>203</v>
      </c>
      <c r="M156" s="59" t="s">
        <v>243</v>
      </c>
      <c r="N156" s="59" t="s">
        <v>233</v>
      </c>
      <c r="O156" s="59" t="s">
        <v>232</v>
      </c>
      <c r="P156" s="59" t="s">
        <v>222</v>
      </c>
      <c r="Q156" s="146">
        <v>3</v>
      </c>
      <c r="R156" s="146">
        <v>7</v>
      </c>
    </row>
    <row r="157" spans="1:18" ht="12.75">
      <c r="A157" s="49">
        <v>121923</v>
      </c>
      <c r="B157" s="1" t="s">
        <v>173</v>
      </c>
      <c r="C157" s="6" t="s">
        <v>414</v>
      </c>
      <c r="D157" s="40" t="s">
        <v>6</v>
      </c>
      <c r="E157" s="40">
        <v>2</v>
      </c>
      <c r="F157" s="147">
        <v>5</v>
      </c>
      <c r="G157" s="59" t="s">
        <v>203</v>
      </c>
      <c r="H157" s="59" t="s">
        <v>234</v>
      </c>
      <c r="I157" s="59" t="s">
        <v>234</v>
      </c>
      <c r="J157" s="59" t="s">
        <v>234</v>
      </c>
      <c r="K157" s="59" t="s">
        <v>234</v>
      </c>
      <c r="L157" s="59" t="s">
        <v>234</v>
      </c>
      <c r="M157" s="59" t="s">
        <v>234</v>
      </c>
      <c r="N157" s="59" t="s">
        <v>234</v>
      </c>
      <c r="O157" s="59" t="s">
        <v>234</v>
      </c>
      <c r="P157" s="59" t="s">
        <v>234</v>
      </c>
      <c r="Q157" s="146">
        <v>3</v>
      </c>
      <c r="R157" s="146">
        <v>9</v>
      </c>
    </row>
    <row r="158" spans="1:18" ht="12.75">
      <c r="A158" s="49">
        <v>121932</v>
      </c>
      <c r="B158" s="1" t="s">
        <v>174</v>
      </c>
      <c r="C158" s="6" t="s">
        <v>415</v>
      </c>
      <c r="D158" s="40" t="s">
        <v>6</v>
      </c>
      <c r="E158" s="40">
        <v>2</v>
      </c>
      <c r="F158" s="147">
        <v>5</v>
      </c>
      <c r="G158" s="59" t="s">
        <v>203</v>
      </c>
      <c r="H158" s="59" t="s">
        <v>234</v>
      </c>
      <c r="I158" s="59" t="s">
        <v>234</v>
      </c>
      <c r="J158" s="59" t="s">
        <v>234</v>
      </c>
      <c r="K158" s="59" t="s">
        <v>234</v>
      </c>
      <c r="L158" s="59" t="s">
        <v>234</v>
      </c>
      <c r="M158" s="59" t="s">
        <v>234</v>
      </c>
      <c r="N158" s="59" t="s">
        <v>234</v>
      </c>
      <c r="O158" s="59" t="s">
        <v>234</v>
      </c>
      <c r="P158" s="59" t="s">
        <v>234</v>
      </c>
      <c r="Q158" s="146">
        <v>3</v>
      </c>
      <c r="R158" s="146">
        <v>9</v>
      </c>
    </row>
    <row r="159" spans="1:18" ht="12.75">
      <c r="A159" s="49">
        <v>121941</v>
      </c>
      <c r="B159" s="1" t="s">
        <v>175</v>
      </c>
      <c r="C159" s="6" t="s">
        <v>416</v>
      </c>
      <c r="D159" s="40" t="s">
        <v>6</v>
      </c>
      <c r="E159" s="40">
        <v>2</v>
      </c>
      <c r="F159" s="147">
        <v>5</v>
      </c>
      <c r="G159" s="59" t="s">
        <v>203</v>
      </c>
      <c r="H159" s="59" t="s">
        <v>234</v>
      </c>
      <c r="I159" s="59" t="s">
        <v>234</v>
      </c>
      <c r="J159" s="59" t="s">
        <v>234</v>
      </c>
      <c r="K159" s="59" t="s">
        <v>234</v>
      </c>
      <c r="L159" s="59" t="s">
        <v>234</v>
      </c>
      <c r="M159" s="59" t="s">
        <v>234</v>
      </c>
      <c r="N159" s="59" t="s">
        <v>234</v>
      </c>
      <c r="O159" s="59" t="s">
        <v>234</v>
      </c>
      <c r="P159" s="59" t="s">
        <v>234</v>
      </c>
      <c r="Q159" s="146">
        <v>3</v>
      </c>
      <c r="R159" s="146">
        <v>9</v>
      </c>
    </row>
    <row r="160" spans="1:18" ht="12.75">
      <c r="A160" s="49">
        <v>121950</v>
      </c>
      <c r="B160" s="1" t="s">
        <v>176</v>
      </c>
      <c r="C160" s="6" t="s">
        <v>417</v>
      </c>
      <c r="D160" s="40" t="s">
        <v>6</v>
      </c>
      <c r="E160" s="40">
        <v>2</v>
      </c>
      <c r="F160" s="147">
        <v>5</v>
      </c>
      <c r="G160" s="59" t="s">
        <v>203</v>
      </c>
      <c r="H160" s="59" t="s">
        <v>234</v>
      </c>
      <c r="I160" s="59" t="s">
        <v>234</v>
      </c>
      <c r="J160" s="59" t="s">
        <v>234</v>
      </c>
      <c r="K160" s="59" t="s">
        <v>234</v>
      </c>
      <c r="L160" s="59" t="s">
        <v>234</v>
      </c>
      <c r="M160" s="59" t="s">
        <v>234</v>
      </c>
      <c r="N160" s="59" t="s">
        <v>234</v>
      </c>
      <c r="O160" s="59" t="s">
        <v>234</v>
      </c>
      <c r="P160" s="59" t="s">
        <v>234</v>
      </c>
      <c r="Q160" s="146">
        <v>3</v>
      </c>
      <c r="R160" s="146">
        <v>9</v>
      </c>
    </row>
    <row r="161" spans="1:18" ht="12.75">
      <c r="A161" s="49">
        <v>121969</v>
      </c>
      <c r="B161" s="1"/>
      <c r="C161" s="6" t="s">
        <v>480</v>
      </c>
      <c r="D161" s="40" t="s">
        <v>6</v>
      </c>
      <c r="E161" s="40">
        <v>2</v>
      </c>
      <c r="F161" s="147">
        <v>5</v>
      </c>
      <c r="G161" s="59" t="s">
        <v>203</v>
      </c>
      <c r="H161" s="59" t="s">
        <v>232</v>
      </c>
      <c r="I161" s="59" t="s">
        <v>226</v>
      </c>
      <c r="J161" s="59" t="s">
        <v>222</v>
      </c>
      <c r="K161" s="59" t="s">
        <v>131</v>
      </c>
      <c r="L161" s="59" t="s">
        <v>203</v>
      </c>
      <c r="M161" s="59" t="s">
        <v>237</v>
      </c>
      <c r="N161" s="59" t="s">
        <v>232</v>
      </c>
      <c r="O161" s="59" t="s">
        <v>228</v>
      </c>
      <c r="P161" s="59" t="s">
        <v>222</v>
      </c>
      <c r="Q161" s="146">
        <v>3</v>
      </c>
      <c r="R161" s="146">
        <v>10</v>
      </c>
    </row>
    <row r="162" spans="1:18" ht="12.75">
      <c r="A162" s="49">
        <v>121978</v>
      </c>
      <c r="B162" s="1" t="s">
        <v>177</v>
      </c>
      <c r="C162" s="6" t="s">
        <v>481</v>
      </c>
      <c r="D162" s="40" t="s">
        <v>6</v>
      </c>
      <c r="E162" s="40">
        <v>2</v>
      </c>
      <c r="F162" s="147">
        <v>5</v>
      </c>
      <c r="G162" s="59" t="s">
        <v>203</v>
      </c>
      <c r="H162" s="59" t="s">
        <v>234</v>
      </c>
      <c r="I162" s="59" t="s">
        <v>234</v>
      </c>
      <c r="J162" s="59" t="s">
        <v>234</v>
      </c>
      <c r="K162" s="59" t="s">
        <v>234</v>
      </c>
      <c r="L162" s="59" t="s">
        <v>234</v>
      </c>
      <c r="M162" s="59" t="s">
        <v>234</v>
      </c>
      <c r="N162" s="59" t="s">
        <v>234</v>
      </c>
      <c r="O162" s="59" t="s">
        <v>234</v>
      </c>
      <c r="P162" s="59" t="s">
        <v>234</v>
      </c>
      <c r="Q162" s="146">
        <v>3</v>
      </c>
      <c r="R162" s="146">
        <v>9</v>
      </c>
    </row>
    <row r="163" spans="1:18" ht="12.75">
      <c r="A163" s="49">
        <v>121987</v>
      </c>
      <c r="B163" s="1" t="s">
        <v>178</v>
      </c>
      <c r="C163" s="6" t="s">
        <v>482</v>
      </c>
      <c r="D163" s="40" t="s">
        <v>6</v>
      </c>
      <c r="E163" s="40">
        <v>2</v>
      </c>
      <c r="F163" s="147">
        <v>5</v>
      </c>
      <c r="G163" s="59" t="s">
        <v>203</v>
      </c>
      <c r="H163" s="59" t="s">
        <v>234</v>
      </c>
      <c r="I163" s="59" t="s">
        <v>234</v>
      </c>
      <c r="J163" s="59" t="s">
        <v>234</v>
      </c>
      <c r="K163" s="59" t="s">
        <v>234</v>
      </c>
      <c r="L163" s="59" t="s">
        <v>234</v>
      </c>
      <c r="M163" s="59" t="s">
        <v>234</v>
      </c>
      <c r="N163" s="59" t="s">
        <v>234</v>
      </c>
      <c r="O163" s="59" t="s">
        <v>234</v>
      </c>
      <c r="P163" s="59" t="s">
        <v>234</v>
      </c>
      <c r="Q163" s="146">
        <v>3</v>
      </c>
      <c r="R163" s="146">
        <v>9</v>
      </c>
    </row>
    <row r="164" spans="1:18" ht="12.75">
      <c r="A164" s="49">
        <v>121996</v>
      </c>
      <c r="B164" s="1" t="s">
        <v>179</v>
      </c>
      <c r="C164" s="6" t="s">
        <v>483</v>
      </c>
      <c r="D164" s="40" t="s">
        <v>6</v>
      </c>
      <c r="E164" s="40">
        <v>2</v>
      </c>
      <c r="F164" s="147">
        <v>5</v>
      </c>
      <c r="G164" s="59" t="s">
        <v>203</v>
      </c>
      <c r="H164" s="59" t="s">
        <v>234</v>
      </c>
      <c r="I164" s="59" t="s">
        <v>234</v>
      </c>
      <c r="J164" s="59" t="s">
        <v>234</v>
      </c>
      <c r="K164" s="59" t="s">
        <v>234</v>
      </c>
      <c r="L164" s="59" t="s">
        <v>234</v>
      </c>
      <c r="M164" s="59" t="s">
        <v>234</v>
      </c>
      <c r="N164" s="59" t="s">
        <v>234</v>
      </c>
      <c r="O164" s="59" t="s">
        <v>234</v>
      </c>
      <c r="P164" s="59" t="s">
        <v>234</v>
      </c>
      <c r="Q164" s="146">
        <v>3</v>
      </c>
      <c r="R164" s="146">
        <v>9</v>
      </c>
    </row>
    <row r="165" spans="1:18" ht="12.75">
      <c r="A165" s="49">
        <v>122009</v>
      </c>
      <c r="B165" s="1" t="s">
        <v>180</v>
      </c>
      <c r="C165" s="6" t="s">
        <v>484</v>
      </c>
      <c r="D165" s="40" t="s">
        <v>6</v>
      </c>
      <c r="E165" s="40">
        <v>2</v>
      </c>
      <c r="F165" s="147">
        <v>5</v>
      </c>
      <c r="G165" s="59" t="s">
        <v>203</v>
      </c>
      <c r="H165" s="59" t="s">
        <v>234</v>
      </c>
      <c r="I165" s="59" t="s">
        <v>234</v>
      </c>
      <c r="J165" s="59" t="s">
        <v>234</v>
      </c>
      <c r="K165" s="59" t="s">
        <v>234</v>
      </c>
      <c r="L165" s="59" t="s">
        <v>234</v>
      </c>
      <c r="M165" s="59" t="s">
        <v>234</v>
      </c>
      <c r="N165" s="59" t="s">
        <v>234</v>
      </c>
      <c r="O165" s="59" t="s">
        <v>234</v>
      </c>
      <c r="P165" s="59" t="s">
        <v>234</v>
      </c>
      <c r="Q165" s="146">
        <v>3</v>
      </c>
      <c r="R165" s="146">
        <v>10</v>
      </c>
    </row>
    <row r="166" spans="1:18" ht="12.75">
      <c r="A166" s="49">
        <v>122018</v>
      </c>
      <c r="B166" s="1" t="s">
        <v>181</v>
      </c>
      <c r="C166" s="73" t="s">
        <v>418</v>
      </c>
      <c r="D166" s="40" t="s">
        <v>6</v>
      </c>
      <c r="E166" s="40">
        <v>2</v>
      </c>
      <c r="F166" s="147">
        <v>5</v>
      </c>
      <c r="G166" s="59" t="s">
        <v>203</v>
      </c>
      <c r="H166" s="59" t="s">
        <v>240</v>
      </c>
      <c r="I166" s="59" t="s">
        <v>239</v>
      </c>
      <c r="J166" s="59" t="s">
        <v>228</v>
      </c>
      <c r="K166" s="59" t="s">
        <v>191</v>
      </c>
      <c r="L166" s="59" t="s">
        <v>203</v>
      </c>
      <c r="M166" s="59" t="s">
        <v>228</v>
      </c>
      <c r="N166" s="59" t="s">
        <v>222</v>
      </c>
      <c r="O166" s="59" t="s">
        <v>190</v>
      </c>
      <c r="P166" s="59" t="s">
        <v>191</v>
      </c>
      <c r="Q166" s="146">
        <v>3</v>
      </c>
      <c r="R166" s="146">
        <v>10</v>
      </c>
    </row>
    <row r="167" spans="1:18" ht="12.75">
      <c r="A167" s="49">
        <v>122027</v>
      </c>
      <c r="B167" s="1" t="s">
        <v>182</v>
      </c>
      <c r="C167" s="6" t="s">
        <v>419</v>
      </c>
      <c r="D167" s="40" t="s">
        <v>6</v>
      </c>
      <c r="E167" s="40">
        <v>2</v>
      </c>
      <c r="F167" s="147">
        <v>5</v>
      </c>
      <c r="G167" s="59" t="s">
        <v>203</v>
      </c>
      <c r="H167" s="59" t="s">
        <v>232</v>
      </c>
      <c r="I167" s="59" t="s">
        <v>222</v>
      </c>
      <c r="J167" s="59" t="s">
        <v>190</v>
      </c>
      <c r="K167" s="59" t="s">
        <v>246</v>
      </c>
      <c r="L167" s="59" t="s">
        <v>203</v>
      </c>
      <c r="M167" s="59" t="s">
        <v>232</v>
      </c>
      <c r="N167" s="59" t="s">
        <v>222</v>
      </c>
      <c r="O167" s="59" t="s">
        <v>190</v>
      </c>
      <c r="P167" s="59" t="s">
        <v>191</v>
      </c>
      <c r="Q167" s="146">
        <v>3</v>
      </c>
      <c r="R167" s="146">
        <v>9</v>
      </c>
    </row>
    <row r="168" spans="1:18" ht="12.75">
      <c r="A168" s="49">
        <v>122036</v>
      </c>
      <c r="B168" s="1"/>
      <c r="C168" s="6" t="s">
        <v>420</v>
      </c>
      <c r="D168" s="40" t="s">
        <v>6</v>
      </c>
      <c r="E168" s="40">
        <v>2</v>
      </c>
      <c r="F168" s="147">
        <v>5</v>
      </c>
      <c r="G168" s="59" t="s">
        <v>203</v>
      </c>
      <c r="H168" s="59" t="s">
        <v>190</v>
      </c>
      <c r="I168" s="59" t="s">
        <v>191</v>
      </c>
      <c r="J168" s="59" t="s">
        <v>132</v>
      </c>
      <c r="K168" s="59" t="s">
        <v>205</v>
      </c>
      <c r="L168" s="59" t="s">
        <v>203</v>
      </c>
      <c r="M168" s="59" t="s">
        <v>232</v>
      </c>
      <c r="N168" s="59" t="s">
        <v>190</v>
      </c>
      <c r="O168" s="59" t="s">
        <v>191</v>
      </c>
      <c r="P168" s="59" t="s">
        <v>132</v>
      </c>
      <c r="Q168" s="146">
        <v>3</v>
      </c>
      <c r="R168" s="146">
        <v>10</v>
      </c>
    </row>
    <row r="169" spans="1:18" ht="12.75">
      <c r="A169" s="49">
        <v>122045</v>
      </c>
      <c r="B169" s="1"/>
      <c r="C169" s="6" t="s">
        <v>421</v>
      </c>
      <c r="D169" s="40" t="s">
        <v>6</v>
      </c>
      <c r="E169" s="40">
        <v>2</v>
      </c>
      <c r="F169" s="147">
        <v>5</v>
      </c>
      <c r="G169" s="59" t="s">
        <v>203</v>
      </c>
      <c r="H169" s="59" t="s">
        <v>190</v>
      </c>
      <c r="I169" s="59" t="s">
        <v>191</v>
      </c>
      <c r="J169" s="59" t="s">
        <v>219</v>
      </c>
      <c r="K169" s="59" t="s">
        <v>205</v>
      </c>
      <c r="L169" s="59" t="s">
        <v>203</v>
      </c>
      <c r="M169" s="59" t="s">
        <v>232</v>
      </c>
      <c r="N169" s="59" t="s">
        <v>190</v>
      </c>
      <c r="O169" s="59" t="s">
        <v>191</v>
      </c>
      <c r="P169" s="59" t="s">
        <v>132</v>
      </c>
      <c r="Q169" s="146">
        <v>3</v>
      </c>
      <c r="R169" s="146">
        <v>10</v>
      </c>
    </row>
    <row r="170" spans="1:18" ht="12.75">
      <c r="A170" s="49">
        <v>122054</v>
      </c>
      <c r="B170" s="1"/>
      <c r="C170" s="6" t="s">
        <v>422</v>
      </c>
      <c r="D170" s="40" t="s">
        <v>6</v>
      </c>
      <c r="E170" s="40">
        <v>2</v>
      </c>
      <c r="F170" s="147">
        <v>5</v>
      </c>
      <c r="G170" s="59" t="s">
        <v>203</v>
      </c>
      <c r="H170" s="59" t="s">
        <v>190</v>
      </c>
      <c r="I170" s="59" t="s">
        <v>132</v>
      </c>
      <c r="J170" s="59" t="s">
        <v>205</v>
      </c>
      <c r="K170" s="59" t="s">
        <v>216</v>
      </c>
      <c r="L170" s="59" t="s">
        <v>203</v>
      </c>
      <c r="M170" s="59" t="s">
        <v>232</v>
      </c>
      <c r="N170" s="59" t="s">
        <v>190</v>
      </c>
      <c r="O170" s="59" t="s">
        <v>191</v>
      </c>
      <c r="P170" s="59" t="s">
        <v>132</v>
      </c>
      <c r="Q170" s="146">
        <v>3</v>
      </c>
      <c r="R170" s="146">
        <v>9</v>
      </c>
    </row>
    <row r="171" spans="1:18" ht="13.5" thickBot="1">
      <c r="A171" s="52">
        <v>122063</v>
      </c>
      <c r="B171" s="3"/>
      <c r="C171" s="75" t="s">
        <v>485</v>
      </c>
      <c r="D171" s="45" t="s">
        <v>6</v>
      </c>
      <c r="E171" s="45">
        <v>4</v>
      </c>
      <c r="F171" s="147">
        <v>5</v>
      </c>
      <c r="G171" s="59"/>
      <c r="H171" s="59"/>
      <c r="I171" s="59"/>
      <c r="J171" s="59"/>
      <c r="K171" s="59"/>
      <c r="L171" s="59" t="s">
        <v>203</v>
      </c>
      <c r="M171" s="59" t="s">
        <v>222</v>
      </c>
      <c r="N171" s="59" t="s">
        <v>191</v>
      </c>
      <c r="O171" s="59" t="s">
        <v>132</v>
      </c>
      <c r="P171" s="59" t="s">
        <v>205</v>
      </c>
      <c r="Q171" s="146" t="s">
        <v>227</v>
      </c>
      <c r="R171" s="146" t="s">
        <v>227</v>
      </c>
    </row>
    <row r="172" spans="1:18" ht="12.75">
      <c r="A172" s="47">
        <v>122072</v>
      </c>
      <c r="B172" s="48" t="s">
        <v>183</v>
      </c>
      <c r="C172" s="5" t="s">
        <v>424</v>
      </c>
      <c r="D172" s="39" t="s">
        <v>5</v>
      </c>
      <c r="E172" s="39">
        <v>3</v>
      </c>
      <c r="F172" s="147">
        <v>4</v>
      </c>
      <c r="G172" s="59"/>
      <c r="H172" s="59"/>
      <c r="I172" s="59"/>
      <c r="J172" s="59"/>
      <c r="K172" s="59"/>
      <c r="L172" s="59" t="s">
        <v>208</v>
      </c>
      <c r="M172" s="59" t="s">
        <v>214</v>
      </c>
      <c r="N172" s="59" t="s">
        <v>231</v>
      </c>
      <c r="O172" s="59" t="s">
        <v>260</v>
      </c>
      <c r="P172" s="59" t="s">
        <v>273</v>
      </c>
      <c r="Q172" s="146">
        <v>6</v>
      </c>
      <c r="R172" s="146">
        <v>8</v>
      </c>
    </row>
    <row r="173" spans="1:18" ht="12.75">
      <c r="A173" s="49">
        <v>122081</v>
      </c>
      <c r="B173" s="1" t="s">
        <v>184</v>
      </c>
      <c r="C173" s="6" t="s">
        <v>486</v>
      </c>
      <c r="D173" s="40" t="s">
        <v>5</v>
      </c>
      <c r="E173" s="40">
        <v>3</v>
      </c>
      <c r="F173" s="147">
        <v>4</v>
      </c>
      <c r="G173" s="59"/>
      <c r="H173" s="59"/>
      <c r="I173" s="59"/>
      <c r="J173" s="59"/>
      <c r="K173" s="59"/>
      <c r="L173" s="59" t="s">
        <v>208</v>
      </c>
      <c r="M173" s="59" t="s">
        <v>214</v>
      </c>
      <c r="N173" s="59" t="s">
        <v>231</v>
      </c>
      <c r="O173" s="59" t="s">
        <v>260</v>
      </c>
      <c r="P173" s="59" t="s">
        <v>273</v>
      </c>
      <c r="Q173" s="146">
        <v>6</v>
      </c>
      <c r="R173" s="146">
        <v>8</v>
      </c>
    </row>
    <row r="174" spans="1:18" ht="12.75">
      <c r="A174" s="49">
        <v>122090</v>
      </c>
      <c r="B174" s="1"/>
      <c r="C174" s="6" t="s">
        <v>425</v>
      </c>
      <c r="D174" s="40" t="s">
        <v>5</v>
      </c>
      <c r="E174" s="40">
        <v>3</v>
      </c>
      <c r="F174" s="147">
        <v>4</v>
      </c>
      <c r="G174" s="59"/>
      <c r="H174" s="59"/>
      <c r="I174" s="59"/>
      <c r="J174" s="59"/>
      <c r="K174" s="59"/>
      <c r="L174" s="59" t="s">
        <v>208</v>
      </c>
      <c r="M174" s="59" t="s">
        <v>214</v>
      </c>
      <c r="N174" s="59" t="s">
        <v>231</v>
      </c>
      <c r="O174" s="59" t="s">
        <v>260</v>
      </c>
      <c r="P174" s="59" t="s">
        <v>273</v>
      </c>
      <c r="Q174" s="146">
        <v>6</v>
      </c>
      <c r="R174" s="146">
        <v>8</v>
      </c>
    </row>
    <row r="175" spans="1:18" ht="12.75">
      <c r="A175" s="49">
        <v>122100</v>
      </c>
      <c r="B175" s="1" t="s">
        <v>185</v>
      </c>
      <c r="C175" s="6" t="s">
        <v>426</v>
      </c>
      <c r="D175" s="40" t="s">
        <v>5</v>
      </c>
      <c r="E175" s="40">
        <v>4</v>
      </c>
      <c r="F175" s="147">
        <v>5</v>
      </c>
      <c r="G175" s="59" t="s">
        <v>240</v>
      </c>
      <c r="H175" s="59" t="s">
        <v>232</v>
      </c>
      <c r="I175" s="59" t="s">
        <v>228</v>
      </c>
      <c r="J175" s="59" t="s">
        <v>226</v>
      </c>
      <c r="K175" s="59" t="s">
        <v>190</v>
      </c>
      <c r="L175" s="59" t="s">
        <v>222</v>
      </c>
      <c r="M175" s="59" t="s">
        <v>274</v>
      </c>
      <c r="N175" s="59" t="s">
        <v>190</v>
      </c>
      <c r="O175" s="59" t="s">
        <v>191</v>
      </c>
      <c r="P175" s="59" t="s">
        <v>132</v>
      </c>
      <c r="Q175" s="146">
        <v>7</v>
      </c>
      <c r="R175" s="146">
        <v>10</v>
      </c>
    </row>
    <row r="176" spans="1:18" ht="12.75">
      <c r="A176" s="49">
        <v>122119</v>
      </c>
      <c r="B176" s="1" t="s">
        <v>186</v>
      </c>
      <c r="C176" s="6" t="s">
        <v>487</v>
      </c>
      <c r="D176" s="40" t="s">
        <v>5</v>
      </c>
      <c r="E176" s="40">
        <v>4</v>
      </c>
      <c r="F176" s="147">
        <v>5</v>
      </c>
      <c r="G176" s="59" t="s">
        <v>232</v>
      </c>
      <c r="H176" s="59" t="s">
        <v>222</v>
      </c>
      <c r="I176" s="59" t="s">
        <v>191</v>
      </c>
      <c r="J176" s="59" t="s">
        <v>132</v>
      </c>
      <c r="K176" s="59" t="s">
        <v>216</v>
      </c>
      <c r="L176" s="59" t="s">
        <v>222</v>
      </c>
      <c r="M176" s="59" t="s">
        <v>190</v>
      </c>
      <c r="N176" s="59" t="s">
        <v>191</v>
      </c>
      <c r="O176" s="59" t="s">
        <v>132</v>
      </c>
      <c r="P176" s="59" t="s">
        <v>205</v>
      </c>
      <c r="Q176" s="146">
        <v>7</v>
      </c>
      <c r="R176" s="146">
        <v>10</v>
      </c>
    </row>
    <row r="177" spans="1:18" ht="13.5" thickBot="1">
      <c r="A177" s="52">
        <v>122128</v>
      </c>
      <c r="B177" s="3" t="s">
        <v>187</v>
      </c>
      <c r="C177" s="9" t="s">
        <v>427</v>
      </c>
      <c r="D177" s="45" t="s">
        <v>5</v>
      </c>
      <c r="E177" s="45">
        <v>4</v>
      </c>
      <c r="F177" s="147">
        <v>5</v>
      </c>
      <c r="G177" s="59" t="s">
        <v>232</v>
      </c>
      <c r="H177" s="59" t="s">
        <v>222</v>
      </c>
      <c r="I177" s="59" t="s">
        <v>131</v>
      </c>
      <c r="J177" s="59" t="s">
        <v>205</v>
      </c>
      <c r="K177" s="59" t="s">
        <v>211</v>
      </c>
      <c r="L177" s="59" t="s">
        <v>222</v>
      </c>
      <c r="M177" s="59" t="s">
        <v>190</v>
      </c>
      <c r="N177" s="59" t="s">
        <v>191</v>
      </c>
      <c r="O177" s="59" t="s">
        <v>132</v>
      </c>
      <c r="P177" s="59" t="s">
        <v>197</v>
      </c>
      <c r="Q177" s="146">
        <v>7</v>
      </c>
      <c r="R177" s="146">
        <v>10</v>
      </c>
    </row>
    <row r="178" spans="1:18" ht="12.75">
      <c r="A178" s="47">
        <v>122155</v>
      </c>
      <c r="B178" s="48"/>
      <c r="C178" s="5" t="s">
        <v>429</v>
      </c>
      <c r="D178" s="39" t="s">
        <v>6</v>
      </c>
      <c r="E178" s="39">
        <v>4</v>
      </c>
      <c r="F178" s="147">
        <v>5</v>
      </c>
      <c r="L178" s="59"/>
      <c r="M178" s="59"/>
      <c r="N178" s="59"/>
      <c r="O178" s="59"/>
      <c r="P178" s="59"/>
      <c r="Q178" s="146">
        <v>7</v>
      </c>
      <c r="R178" s="146">
        <v>10</v>
      </c>
    </row>
    <row r="179" spans="1:18" ht="12.75">
      <c r="A179" s="49">
        <v>122164</v>
      </c>
      <c r="B179" s="1"/>
      <c r="C179" s="6" t="s">
        <v>488</v>
      </c>
      <c r="D179" s="40" t="s">
        <v>5</v>
      </c>
      <c r="E179" s="40">
        <v>3</v>
      </c>
      <c r="F179" s="147">
        <v>4</v>
      </c>
      <c r="L179" s="59"/>
      <c r="M179" s="59"/>
      <c r="N179" s="59"/>
      <c r="O179" s="59"/>
      <c r="P179" s="59"/>
      <c r="Q179" s="146" t="s">
        <v>227</v>
      </c>
      <c r="R179" s="146" t="s">
        <v>227</v>
      </c>
    </row>
    <row r="180" spans="1:18" ht="12.75">
      <c r="A180" s="49">
        <v>122173</v>
      </c>
      <c r="B180" s="1" t="s">
        <v>188</v>
      </c>
      <c r="C180" s="6" t="s">
        <v>435</v>
      </c>
      <c r="D180" s="40" t="s">
        <v>5</v>
      </c>
      <c r="E180" s="40">
        <v>0</v>
      </c>
      <c r="F180" s="147">
        <v>4</v>
      </c>
      <c r="L180" s="59"/>
      <c r="M180" s="59"/>
      <c r="N180" s="59"/>
      <c r="O180" s="59"/>
      <c r="P180" s="59"/>
      <c r="Q180" s="146">
        <v>0</v>
      </c>
      <c r="R180" s="146">
        <v>8</v>
      </c>
    </row>
    <row r="181" spans="1:18" ht="12.75">
      <c r="A181" s="49">
        <v>122182</v>
      </c>
      <c r="B181" s="1"/>
      <c r="C181" s="6" t="s">
        <v>489</v>
      </c>
      <c r="D181" s="40" t="s">
        <v>6</v>
      </c>
      <c r="E181" s="40">
        <v>4</v>
      </c>
      <c r="F181" s="147">
        <v>5</v>
      </c>
      <c r="L181" s="59"/>
      <c r="M181" s="59"/>
      <c r="N181" s="59"/>
      <c r="O181" s="59"/>
      <c r="P181" s="59"/>
      <c r="Q181" s="146" t="s">
        <v>227</v>
      </c>
      <c r="R181" s="146" t="s">
        <v>227</v>
      </c>
    </row>
    <row r="182" spans="1:18" ht="12.75">
      <c r="A182" s="49">
        <v>122191</v>
      </c>
      <c r="B182" s="1"/>
      <c r="C182" s="6" t="s">
        <v>490</v>
      </c>
      <c r="D182" s="40" t="s">
        <v>6</v>
      </c>
      <c r="E182" s="40">
        <v>4</v>
      </c>
      <c r="F182" s="147">
        <v>5</v>
      </c>
      <c r="L182" s="59"/>
      <c r="M182" s="59"/>
      <c r="N182" s="59"/>
      <c r="O182" s="59"/>
      <c r="P182" s="59"/>
      <c r="Q182" s="146" t="s">
        <v>227</v>
      </c>
      <c r="R182" s="146" t="s">
        <v>227</v>
      </c>
    </row>
    <row r="183" spans="1:18" ht="12.75">
      <c r="A183" s="49">
        <v>122201</v>
      </c>
      <c r="B183" s="1"/>
      <c r="C183" s="6" t="s">
        <v>491</v>
      </c>
      <c r="D183" s="40" t="s">
        <v>6</v>
      </c>
      <c r="E183" s="40">
        <v>4</v>
      </c>
      <c r="F183" s="147">
        <v>5</v>
      </c>
      <c r="L183" s="59"/>
      <c r="M183" s="59"/>
      <c r="N183" s="59"/>
      <c r="O183" s="59"/>
      <c r="P183" s="59"/>
      <c r="Q183" s="146" t="s">
        <v>227</v>
      </c>
      <c r="R183" s="146" t="s">
        <v>227</v>
      </c>
    </row>
    <row r="184" spans="1:18" ht="12.75">
      <c r="A184" s="49">
        <v>122210</v>
      </c>
      <c r="B184" s="1"/>
      <c r="C184" s="6" t="s">
        <v>492</v>
      </c>
      <c r="D184" s="40" t="s">
        <v>6</v>
      </c>
      <c r="E184" s="40">
        <v>4</v>
      </c>
      <c r="F184" s="147">
        <v>4</v>
      </c>
      <c r="L184" s="59"/>
      <c r="M184" s="59"/>
      <c r="N184" s="59"/>
      <c r="O184" s="59"/>
      <c r="P184" s="59"/>
      <c r="Q184" s="146" t="s">
        <v>227</v>
      </c>
      <c r="R184" s="146" t="s">
        <v>227</v>
      </c>
    </row>
    <row r="185" spans="1:18" ht="12.75">
      <c r="A185" s="49">
        <v>122229</v>
      </c>
      <c r="B185" s="1"/>
      <c r="C185" s="6" t="s">
        <v>436</v>
      </c>
      <c r="D185" s="40" t="s">
        <v>5</v>
      </c>
      <c r="E185" s="40">
        <v>4</v>
      </c>
      <c r="F185" s="147">
        <v>4</v>
      </c>
      <c r="L185" s="59"/>
      <c r="M185" s="59"/>
      <c r="N185" s="59"/>
      <c r="O185" s="59"/>
      <c r="P185" s="59"/>
      <c r="Q185" s="146">
        <v>7</v>
      </c>
      <c r="R185" s="146">
        <v>8</v>
      </c>
    </row>
    <row r="186" spans="1:18" ht="38.25">
      <c r="A186" s="49">
        <v>122238</v>
      </c>
      <c r="B186" s="1"/>
      <c r="C186" s="6" t="s">
        <v>493</v>
      </c>
      <c r="D186" s="40" t="s">
        <v>6</v>
      </c>
      <c r="E186" s="40">
        <v>4</v>
      </c>
      <c r="F186" s="147">
        <v>5</v>
      </c>
      <c r="L186" s="59"/>
      <c r="M186" s="59"/>
      <c r="N186" s="59"/>
      <c r="O186" s="59"/>
      <c r="P186" s="59"/>
      <c r="Q186" s="146">
        <v>8</v>
      </c>
      <c r="R186" s="146">
        <v>9</v>
      </c>
    </row>
    <row r="187" spans="1:18" ht="25.5">
      <c r="A187" s="49">
        <v>122247</v>
      </c>
      <c r="B187" s="1"/>
      <c r="C187" s="6" t="s">
        <v>494</v>
      </c>
      <c r="D187" s="40" t="s">
        <v>5</v>
      </c>
      <c r="E187" s="40">
        <v>0</v>
      </c>
      <c r="F187" s="147">
        <v>3</v>
      </c>
      <c r="L187" s="59"/>
      <c r="M187" s="59"/>
      <c r="N187" s="59"/>
      <c r="O187" s="59"/>
      <c r="P187" s="59"/>
      <c r="Q187" s="146">
        <v>0</v>
      </c>
      <c r="R187" s="146">
        <v>5</v>
      </c>
    </row>
    <row r="188" spans="1:18" ht="51.75" thickBot="1">
      <c r="A188" s="50">
        <v>122256</v>
      </c>
      <c r="B188" s="51"/>
      <c r="C188" s="7" t="s">
        <v>495</v>
      </c>
      <c r="D188" s="41" t="s">
        <v>5</v>
      </c>
      <c r="E188" s="41">
        <v>3</v>
      </c>
      <c r="F188" s="147">
        <v>3</v>
      </c>
      <c r="L188" s="59"/>
      <c r="M188" s="59"/>
      <c r="N188" s="59"/>
      <c r="O188" s="59"/>
      <c r="P188" s="59"/>
      <c r="Q188" s="146">
        <v>6</v>
      </c>
      <c r="R188" s="146">
        <v>6</v>
      </c>
    </row>
    <row r="189" spans="3:18" ht="12.75">
      <c r="C189" s="76" t="s">
        <v>275</v>
      </c>
      <c r="L189" s="59" t="s">
        <v>227</v>
      </c>
      <c r="M189" s="59" t="s">
        <v>276</v>
      </c>
      <c r="N189" s="59" t="s">
        <v>277</v>
      </c>
      <c r="O189" s="59" t="s">
        <v>278</v>
      </c>
      <c r="P189" s="59" t="s">
        <v>205</v>
      </c>
      <c r="Q189" s="146" t="s">
        <v>227</v>
      </c>
      <c r="R189" s="146" t="s">
        <v>227</v>
      </c>
    </row>
    <row r="190" spans="3:18" ht="12.75">
      <c r="C190" s="76" t="s">
        <v>279</v>
      </c>
      <c r="L190" s="59" t="s">
        <v>227</v>
      </c>
      <c r="M190" s="59" t="s">
        <v>280</v>
      </c>
      <c r="N190" s="59" t="s">
        <v>246</v>
      </c>
      <c r="O190" s="59" t="s">
        <v>281</v>
      </c>
      <c r="P190" s="59" t="s">
        <v>132</v>
      </c>
      <c r="Q190" s="146" t="s">
        <v>227</v>
      </c>
      <c r="R190" s="146" t="s">
        <v>227</v>
      </c>
    </row>
    <row r="191" spans="17:18" ht="12.75">
      <c r="Q191" s="146" t="s">
        <v>227</v>
      </c>
      <c r="R191" s="146" t="s">
        <v>227</v>
      </c>
    </row>
    <row r="192" spans="17:18" ht="12.75">
      <c r="Q192" s="146" t="s">
        <v>227</v>
      </c>
      <c r="R192" s="146" t="s">
        <v>227</v>
      </c>
    </row>
    <row r="193" spans="17:18" ht="12.75">
      <c r="Q193" s="146" t="s">
        <v>227</v>
      </c>
      <c r="R193" s="146" t="s">
        <v>227</v>
      </c>
    </row>
    <row r="194" spans="17:18" ht="12.75">
      <c r="Q194" s="146" t="s">
        <v>227</v>
      </c>
      <c r="R194" s="146" t="s">
        <v>227</v>
      </c>
    </row>
    <row r="195" spans="3:18" ht="12.75" hidden="1">
      <c r="C195" s="20" t="s">
        <v>339</v>
      </c>
      <c r="E195" s="44">
        <v>2</v>
      </c>
      <c r="F195" s="44">
        <v>3</v>
      </c>
      <c r="Q195" s="20">
        <v>4</v>
      </c>
      <c r="R195" s="20">
        <v>5</v>
      </c>
    </row>
    <row r="196" spans="3:18" ht="12.75" hidden="1">
      <c r="C196" s="20" t="s">
        <v>344</v>
      </c>
      <c r="E196" s="44">
        <v>3</v>
      </c>
      <c r="F196" s="44">
        <v>4</v>
      </c>
      <c r="Q196" s="20">
        <v>5</v>
      </c>
      <c r="R196" s="20">
        <v>7</v>
      </c>
    </row>
    <row r="197" spans="3:18" ht="12.75" hidden="1">
      <c r="C197" s="20" t="s">
        <v>345</v>
      </c>
      <c r="E197" s="44">
        <v>2</v>
      </c>
      <c r="F197" s="44">
        <v>3</v>
      </c>
      <c r="Q197" s="20">
        <v>3</v>
      </c>
      <c r="R197" s="20">
        <v>5</v>
      </c>
    </row>
    <row r="198" spans="3:18" ht="12.75" hidden="1">
      <c r="C198" s="20" t="s">
        <v>343</v>
      </c>
      <c r="E198" s="44">
        <v>3</v>
      </c>
      <c r="F198" s="44">
        <v>4</v>
      </c>
      <c r="Q198" s="20">
        <v>6</v>
      </c>
      <c r="R198" s="20">
        <v>7</v>
      </c>
    </row>
    <row r="199" spans="3:18" ht="12.75" hidden="1">
      <c r="C199" s="20" t="s">
        <v>349</v>
      </c>
      <c r="E199" s="44">
        <v>3</v>
      </c>
      <c r="F199" s="44">
        <v>3</v>
      </c>
      <c r="Q199" s="20">
        <v>5</v>
      </c>
      <c r="R199" s="20">
        <v>6</v>
      </c>
    </row>
    <row r="200" spans="3:18" ht="12.75" hidden="1">
      <c r="C200" s="20" t="s">
        <v>350</v>
      </c>
      <c r="E200" s="44">
        <v>3</v>
      </c>
      <c r="F200" s="44">
        <v>3</v>
      </c>
      <c r="Q200" s="20">
        <v>5</v>
      </c>
      <c r="R200" s="20">
        <v>6</v>
      </c>
    </row>
    <row r="201" spans="3:18" ht="12.75" hidden="1">
      <c r="C201" s="20" t="s">
        <v>351</v>
      </c>
      <c r="E201" s="44">
        <v>3</v>
      </c>
      <c r="F201" s="44">
        <v>3</v>
      </c>
      <c r="Q201" s="20">
        <v>5</v>
      </c>
      <c r="R201" s="20">
        <v>6</v>
      </c>
    </row>
    <row r="202" spans="3:18" ht="12.75" hidden="1">
      <c r="C202" s="20" t="s">
        <v>352</v>
      </c>
      <c r="E202" s="44">
        <v>3</v>
      </c>
      <c r="F202" s="44">
        <v>3</v>
      </c>
      <c r="Q202" s="20">
        <v>5</v>
      </c>
      <c r="R202" s="20">
        <v>6</v>
      </c>
    </row>
    <row r="203" spans="3:18" ht="12.75" hidden="1">
      <c r="C203" s="20" t="s">
        <v>353</v>
      </c>
      <c r="E203" s="44">
        <v>3</v>
      </c>
      <c r="F203" s="44">
        <v>3</v>
      </c>
      <c r="Q203" s="20">
        <v>5</v>
      </c>
      <c r="R203" s="20">
        <v>6</v>
      </c>
    </row>
    <row r="204" spans="3:18" ht="12.75" hidden="1">
      <c r="C204" s="20" t="s">
        <v>361</v>
      </c>
      <c r="E204" s="44">
        <v>2</v>
      </c>
      <c r="F204" s="44">
        <v>2</v>
      </c>
      <c r="Q204" s="20">
        <v>3</v>
      </c>
      <c r="R204" s="20">
        <v>4</v>
      </c>
    </row>
    <row r="205" spans="3:18" ht="12.75" hidden="1">
      <c r="C205" s="20" t="s">
        <v>362</v>
      </c>
      <c r="E205" s="44">
        <v>3</v>
      </c>
      <c r="F205" s="44">
        <v>4</v>
      </c>
      <c r="Q205" s="20">
        <v>5</v>
      </c>
      <c r="R205" s="20">
        <v>7</v>
      </c>
    </row>
    <row r="206" spans="3:18" ht="12.75" hidden="1">
      <c r="C206" s="20" t="s">
        <v>368</v>
      </c>
      <c r="E206" s="44">
        <v>4</v>
      </c>
      <c r="F206" s="44">
        <v>4</v>
      </c>
      <c r="Q206" s="20">
        <v>7</v>
      </c>
      <c r="R206" s="20">
        <v>8</v>
      </c>
    </row>
    <row r="207" spans="3:18" ht="12.75" hidden="1">
      <c r="C207" s="20" t="s">
        <v>372</v>
      </c>
      <c r="E207" s="44">
        <v>4</v>
      </c>
      <c r="F207" s="44">
        <v>4</v>
      </c>
      <c r="Q207" s="20">
        <v>7</v>
      </c>
      <c r="R207" s="20">
        <v>8</v>
      </c>
    </row>
    <row r="208" spans="3:18" ht="12.75" hidden="1">
      <c r="C208" s="20" t="s">
        <v>373</v>
      </c>
      <c r="E208" s="44">
        <v>3</v>
      </c>
      <c r="F208" s="44">
        <v>5</v>
      </c>
      <c r="Q208" s="20">
        <v>6</v>
      </c>
      <c r="R208" s="20">
        <v>9</v>
      </c>
    </row>
    <row r="209" spans="3:18" ht="12.75" hidden="1">
      <c r="C209" s="20" t="s">
        <v>374</v>
      </c>
      <c r="E209" s="44">
        <v>3</v>
      </c>
      <c r="F209" s="44">
        <v>4</v>
      </c>
      <c r="Q209" s="20">
        <v>6</v>
      </c>
      <c r="R209" s="20">
        <v>8</v>
      </c>
    </row>
    <row r="210" spans="3:18" ht="12.75" hidden="1">
      <c r="C210" s="20" t="s">
        <v>398</v>
      </c>
      <c r="E210" s="44">
        <v>3</v>
      </c>
      <c r="F210" s="44">
        <v>5</v>
      </c>
      <c r="Q210" s="20">
        <v>6</v>
      </c>
      <c r="R210" s="20">
        <v>9</v>
      </c>
    </row>
    <row r="211" spans="3:18" ht="12.75" hidden="1">
      <c r="C211" s="20" t="s">
        <v>400</v>
      </c>
      <c r="E211" s="44">
        <v>4</v>
      </c>
      <c r="F211" s="44">
        <v>5</v>
      </c>
      <c r="Q211" s="20">
        <v>7</v>
      </c>
      <c r="R211" s="20">
        <v>10</v>
      </c>
    </row>
    <row r="212" spans="3:18" ht="12.75" hidden="1">
      <c r="C212" s="20" t="s">
        <v>401</v>
      </c>
      <c r="E212" s="44">
        <v>4</v>
      </c>
      <c r="F212" s="44">
        <v>5</v>
      </c>
      <c r="Q212" s="20">
        <v>7</v>
      </c>
      <c r="R212" s="20">
        <v>10</v>
      </c>
    </row>
    <row r="213" spans="3:18" ht="12.75" hidden="1">
      <c r="C213" s="20" t="s">
        <v>402</v>
      </c>
      <c r="E213" s="44">
        <v>4</v>
      </c>
      <c r="F213" s="44">
        <v>5</v>
      </c>
      <c r="Q213" s="20">
        <v>7</v>
      </c>
      <c r="R213" s="20">
        <v>10</v>
      </c>
    </row>
    <row r="214" spans="3:18" ht="12.75" hidden="1">
      <c r="C214" s="20" t="s">
        <v>403</v>
      </c>
      <c r="E214" s="44">
        <v>4</v>
      </c>
      <c r="F214" s="44">
        <v>5</v>
      </c>
      <c r="Q214" s="20">
        <v>7</v>
      </c>
      <c r="R214" s="20">
        <v>10</v>
      </c>
    </row>
    <row r="215" spans="3:18" ht="12.75" hidden="1">
      <c r="C215" s="20" t="s">
        <v>404</v>
      </c>
      <c r="E215" s="44">
        <v>4</v>
      </c>
      <c r="F215" s="44">
        <v>5</v>
      </c>
      <c r="Q215" s="20">
        <v>7</v>
      </c>
      <c r="R215" s="20">
        <v>10</v>
      </c>
    </row>
    <row r="216" spans="3:18" ht="12.75" hidden="1">
      <c r="C216" s="20" t="s">
        <v>405</v>
      </c>
      <c r="E216" s="44">
        <v>4</v>
      </c>
      <c r="F216" s="44">
        <v>5</v>
      </c>
      <c r="Q216" s="20">
        <v>7</v>
      </c>
      <c r="R216" s="20">
        <v>10</v>
      </c>
    </row>
    <row r="217" spans="3:18" ht="12.75" hidden="1">
      <c r="C217" s="20" t="s">
        <v>406</v>
      </c>
      <c r="E217" s="44">
        <v>4</v>
      </c>
      <c r="F217" s="44">
        <v>5</v>
      </c>
      <c r="Q217" s="20">
        <v>7</v>
      </c>
      <c r="R217" s="20">
        <v>10</v>
      </c>
    </row>
    <row r="218" spans="3:18" ht="12.75" hidden="1">
      <c r="C218" s="20" t="s">
        <v>407</v>
      </c>
      <c r="E218" s="44">
        <v>4</v>
      </c>
      <c r="F218" s="44">
        <v>5</v>
      </c>
      <c r="Q218" s="20">
        <v>7</v>
      </c>
      <c r="R218" s="20">
        <v>10</v>
      </c>
    </row>
    <row r="219" spans="3:18" ht="12.75" hidden="1">
      <c r="C219" s="20" t="s">
        <v>408</v>
      </c>
      <c r="E219" s="44">
        <v>4</v>
      </c>
      <c r="F219" s="44">
        <v>5</v>
      </c>
      <c r="Q219" s="20">
        <v>7</v>
      </c>
      <c r="R219" s="20">
        <v>10</v>
      </c>
    </row>
    <row r="220" spans="3:18" ht="12.75" hidden="1">
      <c r="C220" s="20" t="s">
        <v>409</v>
      </c>
      <c r="E220" s="44">
        <v>4</v>
      </c>
      <c r="F220" s="44">
        <v>5</v>
      </c>
      <c r="Q220" s="20">
        <v>7</v>
      </c>
      <c r="R220" s="20">
        <v>10</v>
      </c>
    </row>
    <row r="221" spans="3:18" ht="12.75" hidden="1">
      <c r="C221" s="20" t="s">
        <v>423</v>
      </c>
      <c r="E221" s="44">
        <v>3</v>
      </c>
      <c r="F221" s="44">
        <v>4</v>
      </c>
      <c r="Q221" s="20">
        <v>6</v>
      </c>
      <c r="R221" s="20">
        <v>8</v>
      </c>
    </row>
    <row r="222" spans="3:18" ht="12.75" hidden="1">
      <c r="C222" s="20" t="s">
        <v>428</v>
      </c>
      <c r="E222" s="44">
        <v>4</v>
      </c>
      <c r="F222" s="44">
        <v>5</v>
      </c>
      <c r="Q222" s="20">
        <v>7</v>
      </c>
      <c r="R222" s="20">
        <v>10</v>
      </c>
    </row>
    <row r="223" spans="3:18" ht="12.75" hidden="1">
      <c r="C223" s="20" t="s">
        <v>430</v>
      </c>
      <c r="E223" s="44">
        <v>4</v>
      </c>
      <c r="F223" s="44">
        <v>5</v>
      </c>
      <c r="Q223" s="20">
        <v>7</v>
      </c>
      <c r="R223" s="20">
        <v>10</v>
      </c>
    </row>
    <row r="224" spans="3:18" ht="12.75" hidden="1">
      <c r="C224" s="20" t="s">
        <v>431</v>
      </c>
      <c r="E224" s="44">
        <v>3</v>
      </c>
      <c r="F224" s="44">
        <v>5</v>
      </c>
      <c r="Q224" s="20">
        <v>6</v>
      </c>
      <c r="R224" s="20">
        <v>9</v>
      </c>
    </row>
    <row r="225" spans="3:18" ht="12.75" hidden="1">
      <c r="C225" s="20" t="s">
        <v>432</v>
      </c>
      <c r="E225" s="44">
        <v>3</v>
      </c>
      <c r="F225" s="44">
        <v>4</v>
      </c>
      <c r="Q225" s="20">
        <v>5</v>
      </c>
      <c r="R225" s="20">
        <v>8</v>
      </c>
    </row>
    <row r="226" spans="3:18" ht="12.75" hidden="1">
      <c r="C226" s="20" t="s">
        <v>433</v>
      </c>
      <c r="E226" s="44">
        <v>4</v>
      </c>
      <c r="F226" s="44">
        <v>5</v>
      </c>
      <c r="Q226" s="20">
        <v>7</v>
      </c>
      <c r="R226" s="20">
        <v>10</v>
      </c>
    </row>
    <row r="227" spans="3:18" ht="12.75" hidden="1">
      <c r="C227" s="20" t="s">
        <v>434</v>
      </c>
      <c r="E227" s="44">
        <v>2</v>
      </c>
      <c r="F227" s="44">
        <v>4</v>
      </c>
      <c r="Q227" s="20">
        <v>3</v>
      </c>
      <c r="R227" s="20">
        <v>7</v>
      </c>
    </row>
  </sheetData>
  <sheetProtection/>
  <mergeCells count="2">
    <mergeCell ref="G1:K1"/>
    <mergeCell ref="L1:P1"/>
  </mergeCells>
  <printOptions/>
  <pageMargins left="0.75" right="0.75" top="1" bottom="1" header="0.5" footer="0.5"/>
  <pageSetup horizontalDpi="1200" verticalDpi="1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vif</dc:creator>
  <cp:keywords/>
  <dc:description/>
  <cp:lastModifiedBy>nagya</cp:lastModifiedBy>
  <cp:lastPrinted>2003-12-04T13:11:12Z</cp:lastPrinted>
  <dcterms:created xsi:type="dcterms:W3CDTF">2003-07-14T08:35:34Z</dcterms:created>
  <dcterms:modified xsi:type="dcterms:W3CDTF">2006-02-15T12:30:16Z</dcterms:modified>
  <cp:category/>
  <cp:version/>
  <cp:contentType/>
  <cp:contentStatus/>
</cp:coreProperties>
</file>